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.07.31" sheetId="1" r:id="rId1"/>
  </sheets>
  <definedNames/>
  <calcPr fullCalcOnLoad="1"/>
</workbook>
</file>

<file path=xl/sharedStrings.xml><?xml version="1.0" encoding="utf-8"?>
<sst xmlns="http://schemas.openxmlformats.org/spreadsheetml/2006/main" count="141" uniqueCount="54">
  <si>
    <t xml:space="preserve">Az európai uniós társfinanszírozással bonyolított pályázatok esetében a nettó 100 millió forintot meghaladó, teljesített kifizetések </t>
  </si>
  <si>
    <t>Projekt száma</t>
  </si>
  <si>
    <t>Projekt megnevezése</t>
  </si>
  <si>
    <t>Partner neve</t>
  </si>
  <si>
    <t>Bruttó összeg</t>
  </si>
  <si>
    <t>Bruttó összegből</t>
  </si>
  <si>
    <t>Saját erő</t>
  </si>
  <si>
    <t>Hazai társfinanszírozás</t>
  </si>
  <si>
    <t>Kifizetés időpontja</t>
  </si>
  <si>
    <t>EKOP - 1.1.10-2012-2012-0001</t>
  </si>
  <si>
    <t>A katatsztrófavédelmi informatikai rendszerek döntéstámogató szerepének és biztonságának növelése</t>
  </si>
  <si>
    <t>Nádor Rendszerház Irodaautomatizálási Kft.</t>
  </si>
  <si>
    <t>EKOP 1.A.2-2012-2012-0007</t>
  </si>
  <si>
    <t>A katasztrófavédelem közigazgatási belső folyamatainak elektronizálása és az integrálhatóságának biztosítása a központi és helyi szinteken</t>
  </si>
  <si>
    <t>WSH Számítástechnikai,  Oktató és Szolgáltató Kft.</t>
  </si>
  <si>
    <t>Flaxcom Holding Zrt.</t>
  </si>
  <si>
    <t>Albacomp RI Rendszerintegrációs Kft.</t>
  </si>
  <si>
    <t>EKOP-2.1.12-2011-2012-0001</t>
  </si>
  <si>
    <t>Az európai segélyhívószámra épülő Egységes Segélyhívó Rendszer</t>
  </si>
  <si>
    <t xml:space="preserve"> 2015.05.18</t>
  </si>
  <si>
    <t>Eu finanszírozás</t>
  </si>
  <si>
    <t>KEHOP-1.6.0-15-2015-00001</t>
  </si>
  <si>
    <t>Tűzoltó gépjárműfecskendők 
rendszerbe állítása</t>
  </si>
  <si>
    <t>HEROS Zrt</t>
  </si>
  <si>
    <t>KEHOP-1.6.0-15-2016-00010</t>
  </si>
  <si>
    <t>BM OKF Központi Laboratórium fejlesztése</t>
  </si>
  <si>
    <t xml:space="preserve">UNICAM Magyarország Kft. </t>
  </si>
  <si>
    <t>KÖFOP-1.0.0-VEKOP-15-2016-00023</t>
  </si>
  <si>
    <t>Mezőgazdasági Vízhasználat Információs és Ellenőrzési Keretrendszer</t>
  </si>
  <si>
    <t>SagemCom Magyarország Kft.</t>
  </si>
  <si>
    <t>KEHOP-1.6.0-15-2016-00011</t>
  </si>
  <si>
    <t>Modinvest Kft.</t>
  </si>
  <si>
    <t>KEHOP-1.6.0-15-2016-00008</t>
  </si>
  <si>
    <t>Magasabb szintű iparbiztonsági beavatkozások kapacitásfejlesztése</t>
  </si>
  <si>
    <t>Gamma Zrt.</t>
  </si>
  <si>
    <t>KEHOP-1.6.0-15-2016-00020</t>
  </si>
  <si>
    <t>BM Heros Zrt.</t>
  </si>
  <si>
    <t>Tűzoltó laktanyák kialakítása - Fehérgyarmat tűzoltóság</t>
  </si>
  <si>
    <t xml:space="preserve">Mor-ex Kft. </t>
  </si>
  <si>
    <t>KEHOP-1.6.0-15-2016-00015</t>
  </si>
  <si>
    <t>Tűzoltó laktanyák kialakítása - Kiskőrős tűzoltóság</t>
  </si>
  <si>
    <t xml:space="preserve"> Erdőtüzek oltására alkalmas gépjárművek és vízszállító gépjárművek beszerzése</t>
  </si>
  <si>
    <t>KEHOP-1.6.0-15-2016-00009</t>
  </si>
  <si>
    <t>Iparbiztonsági távmérő
hálózat továbbfejlesztése</t>
  </si>
  <si>
    <t>MLR Tech Kft.</t>
  </si>
  <si>
    <t>Erdőtüzek oltására 
alkalmas gépjárművek és vízszállító gépjárművek beszerzése</t>
  </si>
  <si>
    <t>KEHOP-1.6.0-15-2016-00005</t>
  </si>
  <si>
    <t>Gesztelyi Zrt</t>
  </si>
  <si>
    <t>Tűzoltó laktanyák kialakítása - 
Gyöngyös tűzoltóság</t>
  </si>
  <si>
    <t>Gamma Zrt</t>
  </si>
  <si>
    <t xml:space="preserve">KEHOP-1.6.0-15-2016-00009 </t>
  </si>
  <si>
    <t>Iparbiztonsági távmérő hálózat továbbfejlesztése</t>
  </si>
  <si>
    <t>GAMMA Zrt.</t>
  </si>
  <si>
    <t>Budapest, 2020.06.04.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</si>
</sst>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Ft&quot;"/>
    <numFmt numFmtId="173" formatCode="#,##0_ ;[Red]\-#,##0\ "/>
    <numFmt numFmtId="174" formatCode="[$-40E]yyyy\.\ mmmm\ d\."/>
    <numFmt numFmtId="175" formatCode="mmm/yyyy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2" fontId="1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12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172" fontId="1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2" fontId="0" fillId="0" borderId="14" xfId="0" applyNumberFormat="1" applyBorder="1" applyAlignment="1">
      <alignment/>
    </xf>
    <xf numFmtId="14" fontId="1" fillId="0" borderId="15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2" fontId="1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7" xfId="0" applyNumberFormat="1" applyBorder="1" applyAlignment="1">
      <alignment/>
    </xf>
    <xf numFmtId="14" fontId="1" fillId="0" borderId="18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72" fontId="0" fillId="0" borderId="17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2" fontId="0" fillId="0" borderId="19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9" xfId="0" applyFill="1" applyBorder="1" applyAlignment="1">
      <alignment wrapText="1"/>
    </xf>
    <xf numFmtId="0" fontId="1" fillId="0" borderId="19" xfId="0" applyFont="1" applyFill="1" applyBorder="1" applyAlignment="1">
      <alignment horizontal="left" wrapText="1"/>
    </xf>
    <xf numFmtId="172" fontId="1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14" fontId="1" fillId="0" borderId="2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14" fontId="1" fillId="0" borderId="24" xfId="0" applyNumberFormat="1" applyFont="1" applyBorder="1" applyAlignment="1">
      <alignment/>
    </xf>
    <xf numFmtId="0" fontId="1" fillId="0" borderId="22" xfId="0" applyFont="1" applyBorder="1" applyAlignment="1">
      <alignment horizontal="left" wrapText="1"/>
    </xf>
    <xf numFmtId="14" fontId="1" fillId="0" borderId="25" xfId="0" applyNumberFormat="1" applyFont="1" applyBorder="1" applyAlignment="1">
      <alignment/>
    </xf>
    <xf numFmtId="168" fontId="2" fillId="0" borderId="22" xfId="46" applyNumberFormat="1" applyFont="1" applyFill="1" applyBorder="1" applyAlignment="1">
      <alignment/>
    </xf>
    <xf numFmtId="168" fontId="2" fillId="0" borderId="10" xfId="46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 wrapText="1"/>
    </xf>
    <xf numFmtId="0" fontId="1" fillId="0" borderId="19" xfId="0" applyFont="1" applyBorder="1" applyAlignment="1">
      <alignment horizontal="left" wrapText="1"/>
    </xf>
    <xf numFmtId="172" fontId="1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3" fillId="0" borderId="26" xfId="0" applyFont="1" applyBorder="1" applyAlignment="1">
      <alignment vertical="center" wrapText="1"/>
    </xf>
    <xf numFmtId="168" fontId="2" fillId="0" borderId="10" xfId="46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4" fontId="1" fillId="0" borderId="12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68" fontId="2" fillId="0" borderId="29" xfId="46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68" fontId="2" fillId="0" borderId="17" xfId="46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172" fontId="0" fillId="0" borderId="17" xfId="0" applyNumberFormat="1" applyBorder="1" applyAlignment="1">
      <alignment vertical="center"/>
    </xf>
    <xf numFmtId="14" fontId="1" fillId="0" borderId="18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8" fontId="2" fillId="0" borderId="14" xfId="46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14" fontId="1" fillId="0" borderId="32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168" fontId="2" fillId="0" borderId="19" xfId="46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tabSelected="1" zoomScalePageLayoutView="0" workbookViewId="0" topLeftCell="A46">
      <selection activeCell="I50" sqref="I50"/>
    </sheetView>
  </sheetViews>
  <sheetFormatPr defaultColWidth="9.140625" defaultRowHeight="12.75"/>
  <cols>
    <col min="1" max="1" width="27.28125" style="0" customWidth="1"/>
    <col min="2" max="2" width="24.8515625" style="0" customWidth="1"/>
    <col min="3" max="3" width="25.57421875" style="0" customWidth="1"/>
    <col min="4" max="4" width="17.421875" style="0" bestFit="1" customWidth="1"/>
    <col min="5" max="5" width="13.421875" style="0" customWidth="1"/>
    <col min="6" max="6" width="18.140625" style="0" customWidth="1"/>
    <col min="7" max="7" width="19.8515625" style="0" customWidth="1"/>
    <col min="8" max="8" width="10.7109375" style="0" customWidth="1"/>
    <col min="10" max="10" width="15.421875" style="0" customWidth="1"/>
  </cols>
  <sheetData>
    <row r="2" spans="1:8" ht="12.75">
      <c r="A2" s="96" t="s">
        <v>0</v>
      </c>
      <c r="B2" s="96"/>
      <c r="C2" s="96"/>
      <c r="D2" s="96"/>
      <c r="E2" s="96"/>
      <c r="F2" s="96"/>
      <c r="G2" s="96"/>
      <c r="H2" s="96"/>
    </row>
    <row r="3" ht="13.5" thickBot="1"/>
    <row r="4" spans="1:8" ht="25.5" customHeight="1">
      <c r="A4" s="97" t="s">
        <v>1</v>
      </c>
      <c r="B4" s="99" t="s">
        <v>2</v>
      </c>
      <c r="C4" s="99" t="s">
        <v>3</v>
      </c>
      <c r="D4" s="99" t="s">
        <v>4</v>
      </c>
      <c r="E4" s="99" t="s">
        <v>5</v>
      </c>
      <c r="F4" s="99"/>
      <c r="G4" s="99"/>
      <c r="H4" s="101" t="s">
        <v>8</v>
      </c>
    </row>
    <row r="5" spans="1:8" ht="52.5" customHeight="1" thickBot="1">
      <c r="A5" s="98"/>
      <c r="B5" s="100"/>
      <c r="C5" s="100"/>
      <c r="D5" s="100"/>
      <c r="E5" s="62" t="s">
        <v>6</v>
      </c>
      <c r="F5" s="63" t="s">
        <v>20</v>
      </c>
      <c r="G5" s="63" t="s">
        <v>7</v>
      </c>
      <c r="H5" s="102"/>
    </row>
    <row r="6" spans="1:8" ht="51">
      <c r="A6" s="57" t="s">
        <v>9</v>
      </c>
      <c r="B6" s="58" t="s">
        <v>10</v>
      </c>
      <c r="C6" s="59" t="s">
        <v>11</v>
      </c>
      <c r="D6" s="60">
        <v>580108165</v>
      </c>
      <c r="E6" s="61">
        <v>0</v>
      </c>
      <c r="F6" s="38">
        <v>502431682</v>
      </c>
      <c r="G6" s="38">
        <v>77676483</v>
      </c>
      <c r="H6" s="44">
        <v>41572</v>
      </c>
    </row>
    <row r="7" spans="1:8" ht="51">
      <c r="A7" s="8" t="s">
        <v>9</v>
      </c>
      <c r="B7" s="2" t="s">
        <v>10</v>
      </c>
      <c r="C7" s="5" t="s">
        <v>15</v>
      </c>
      <c r="D7" s="4">
        <v>396494000</v>
      </c>
      <c r="E7" s="1">
        <v>0</v>
      </c>
      <c r="F7" s="3">
        <v>343403453</v>
      </c>
      <c r="G7" s="3">
        <v>53090547</v>
      </c>
      <c r="H7" s="9">
        <v>41626</v>
      </c>
    </row>
    <row r="8" spans="1:8" ht="51">
      <c r="A8" s="8" t="s">
        <v>17</v>
      </c>
      <c r="B8" s="2" t="s">
        <v>18</v>
      </c>
      <c r="C8" s="5" t="s">
        <v>16</v>
      </c>
      <c r="D8" s="6">
        <v>179330273</v>
      </c>
      <c r="E8" s="1">
        <v>0</v>
      </c>
      <c r="F8" s="7">
        <v>125531191</v>
      </c>
      <c r="G8" s="7">
        <v>53799082</v>
      </c>
      <c r="H8" s="9">
        <v>41971</v>
      </c>
    </row>
    <row r="9" spans="1:8" ht="93.75" customHeight="1">
      <c r="A9" s="103" t="s">
        <v>12</v>
      </c>
      <c r="B9" s="105" t="s">
        <v>13</v>
      </c>
      <c r="C9" s="107" t="s">
        <v>14</v>
      </c>
      <c r="D9" s="109">
        <v>167574157</v>
      </c>
      <c r="E9" s="3">
        <v>11663957</v>
      </c>
      <c r="F9" s="3"/>
      <c r="G9" s="3"/>
      <c r="H9" s="10">
        <v>41940</v>
      </c>
    </row>
    <row r="10" spans="1:8" ht="13.5" thickBot="1">
      <c r="A10" s="104"/>
      <c r="B10" s="106"/>
      <c r="C10" s="108"/>
      <c r="D10" s="110"/>
      <c r="E10" s="29"/>
      <c r="F10" s="27">
        <v>109137140</v>
      </c>
      <c r="G10" s="27">
        <v>46773060</v>
      </c>
      <c r="H10" s="30" t="s">
        <v>19</v>
      </c>
    </row>
    <row r="11" spans="1:8" ht="38.25">
      <c r="A11" s="14" t="s">
        <v>21</v>
      </c>
      <c r="B11" s="15" t="s">
        <v>22</v>
      </c>
      <c r="C11" s="16" t="s">
        <v>23</v>
      </c>
      <c r="D11" s="17">
        <v>1324610000</v>
      </c>
      <c r="E11" s="18">
        <v>0</v>
      </c>
      <c r="F11" s="19">
        <f>0.85*D11</f>
        <v>1125918500</v>
      </c>
      <c r="G11" s="19">
        <f>0.15*D11</f>
        <v>198691500</v>
      </c>
      <c r="H11" s="20">
        <v>42559</v>
      </c>
    </row>
    <row r="12" spans="1:8" ht="38.25">
      <c r="A12" s="21" t="s">
        <v>21</v>
      </c>
      <c r="B12" s="2" t="s">
        <v>22</v>
      </c>
      <c r="C12" s="11" t="s">
        <v>23</v>
      </c>
      <c r="D12" s="6">
        <v>662305000</v>
      </c>
      <c r="E12" s="12">
        <v>0</v>
      </c>
      <c r="F12" s="3">
        <f>0.85*D12</f>
        <v>562959250</v>
      </c>
      <c r="G12" s="3">
        <f>0.15*D12</f>
        <v>99345750</v>
      </c>
      <c r="H12" s="9">
        <v>42626</v>
      </c>
    </row>
    <row r="13" spans="1:8" ht="39" thickBot="1">
      <c r="A13" s="22" t="s">
        <v>21</v>
      </c>
      <c r="B13" s="23" t="s">
        <v>22</v>
      </c>
      <c r="C13" s="24" t="s">
        <v>23</v>
      </c>
      <c r="D13" s="25">
        <v>1324610000</v>
      </c>
      <c r="E13" s="26">
        <v>0</v>
      </c>
      <c r="F13" s="27">
        <f>0.85*D13</f>
        <v>1125918500</v>
      </c>
      <c r="G13" s="27">
        <f>0.15*D13</f>
        <v>198691500</v>
      </c>
      <c r="H13" s="28">
        <v>42689</v>
      </c>
    </row>
    <row r="14" spans="1:8" ht="38.25">
      <c r="A14" s="14" t="s">
        <v>21</v>
      </c>
      <c r="B14" s="15" t="s">
        <v>22</v>
      </c>
      <c r="C14" s="16" t="s">
        <v>23</v>
      </c>
      <c r="D14" s="17">
        <v>662305000</v>
      </c>
      <c r="E14" s="18">
        <v>0</v>
      </c>
      <c r="F14" s="31">
        <f>D14*0.85</f>
        <v>562959250</v>
      </c>
      <c r="G14" s="19">
        <f>D14*0.15</f>
        <v>99345750</v>
      </c>
      <c r="H14" s="20">
        <v>42744</v>
      </c>
    </row>
    <row r="15" spans="1:8" ht="38.25">
      <c r="A15" s="32" t="s">
        <v>21</v>
      </c>
      <c r="B15" s="2" t="s">
        <v>22</v>
      </c>
      <c r="C15" s="11" t="s">
        <v>23</v>
      </c>
      <c r="D15" s="6">
        <v>794766000</v>
      </c>
      <c r="E15" s="12">
        <v>0</v>
      </c>
      <c r="F15" s="13">
        <f aca="true" t="shared" si="0" ref="F15:F24">D15*0.85</f>
        <v>675551100</v>
      </c>
      <c r="G15" s="3">
        <f aca="true" t="shared" si="1" ref="G15:G20">D15*0.15</f>
        <v>119214900</v>
      </c>
      <c r="H15" s="9">
        <v>42751</v>
      </c>
    </row>
    <row r="16" spans="1:8" ht="38.25">
      <c r="A16" s="32" t="s">
        <v>21</v>
      </c>
      <c r="B16" s="2" t="s">
        <v>22</v>
      </c>
      <c r="C16" s="11" t="s">
        <v>23</v>
      </c>
      <c r="D16" s="6">
        <v>1854454000</v>
      </c>
      <c r="E16" s="12">
        <v>0</v>
      </c>
      <c r="F16" s="13">
        <f t="shared" si="0"/>
        <v>1576285900</v>
      </c>
      <c r="G16" s="3">
        <f t="shared" si="1"/>
        <v>278168100</v>
      </c>
      <c r="H16" s="9">
        <v>42887</v>
      </c>
    </row>
    <row r="17" spans="1:8" ht="38.25">
      <c r="A17" s="32" t="s">
        <v>21</v>
      </c>
      <c r="B17" s="2" t="s">
        <v>22</v>
      </c>
      <c r="C17" s="11" t="s">
        <v>23</v>
      </c>
      <c r="D17" s="6">
        <v>1324610000</v>
      </c>
      <c r="E17" s="12">
        <v>0</v>
      </c>
      <c r="F17" s="13">
        <f t="shared" si="0"/>
        <v>1125918500</v>
      </c>
      <c r="G17" s="3">
        <f t="shared" si="1"/>
        <v>198691500</v>
      </c>
      <c r="H17" s="9">
        <v>42942</v>
      </c>
    </row>
    <row r="18" spans="1:8" ht="38.25">
      <c r="A18" s="32" t="s">
        <v>21</v>
      </c>
      <c r="B18" s="2" t="s">
        <v>22</v>
      </c>
      <c r="C18" s="11" t="s">
        <v>23</v>
      </c>
      <c r="D18" s="6">
        <v>1324610000</v>
      </c>
      <c r="E18" s="12">
        <v>0</v>
      </c>
      <c r="F18" s="13">
        <f t="shared" si="0"/>
        <v>1125918500</v>
      </c>
      <c r="G18" s="3">
        <f t="shared" si="1"/>
        <v>198691500</v>
      </c>
      <c r="H18" s="9">
        <v>43003</v>
      </c>
    </row>
    <row r="19" spans="1:8" ht="38.25">
      <c r="A19" s="32" t="s">
        <v>21</v>
      </c>
      <c r="B19" s="2" t="s">
        <v>22</v>
      </c>
      <c r="C19" s="11" t="s">
        <v>23</v>
      </c>
      <c r="D19" s="6">
        <v>662305000</v>
      </c>
      <c r="E19" s="12">
        <v>0</v>
      </c>
      <c r="F19" s="13">
        <f t="shared" si="0"/>
        <v>562959250</v>
      </c>
      <c r="G19" s="3">
        <f t="shared" si="1"/>
        <v>99345750</v>
      </c>
      <c r="H19" s="9">
        <v>43014</v>
      </c>
    </row>
    <row r="20" spans="1:8" ht="39" thickBot="1">
      <c r="A20" s="22" t="s">
        <v>21</v>
      </c>
      <c r="B20" s="23" t="s">
        <v>22</v>
      </c>
      <c r="C20" s="24" t="s">
        <v>23</v>
      </c>
      <c r="D20" s="25">
        <v>662305000</v>
      </c>
      <c r="E20" s="26">
        <v>0</v>
      </c>
      <c r="F20" s="33">
        <f t="shared" si="0"/>
        <v>562959250</v>
      </c>
      <c r="G20" s="27">
        <f t="shared" si="1"/>
        <v>99345750</v>
      </c>
      <c r="H20" s="28">
        <v>43082</v>
      </c>
    </row>
    <row r="21" spans="1:8" ht="25.5">
      <c r="A21" s="39" t="s">
        <v>24</v>
      </c>
      <c r="B21" s="40" t="s">
        <v>25</v>
      </c>
      <c r="C21" s="41" t="s">
        <v>26</v>
      </c>
      <c r="D21" s="42">
        <v>157292854</v>
      </c>
      <c r="E21" s="43">
        <v>0</v>
      </c>
      <c r="F21" s="37">
        <f t="shared" si="0"/>
        <v>133698925.89999999</v>
      </c>
      <c r="G21" s="38">
        <f>D21*0.15</f>
        <v>23593928.099999998</v>
      </c>
      <c r="H21" s="44">
        <v>43116</v>
      </c>
    </row>
    <row r="22" spans="1:8" ht="38.25">
      <c r="A22" s="32" t="s">
        <v>21</v>
      </c>
      <c r="B22" s="2" t="s">
        <v>22</v>
      </c>
      <c r="C22" s="11" t="s">
        <v>23</v>
      </c>
      <c r="D22" s="6">
        <v>1324610000</v>
      </c>
      <c r="E22" s="12">
        <v>0</v>
      </c>
      <c r="F22" s="37">
        <f>D22*0.85</f>
        <v>1125918500</v>
      </c>
      <c r="G22" s="3">
        <f>D22*0.15</f>
        <v>198691500</v>
      </c>
      <c r="H22" s="9">
        <v>43130</v>
      </c>
    </row>
    <row r="23" spans="1:8" ht="38.25">
      <c r="A23" s="32" t="s">
        <v>21</v>
      </c>
      <c r="B23" s="2" t="s">
        <v>22</v>
      </c>
      <c r="C23" s="11" t="s">
        <v>23</v>
      </c>
      <c r="D23" s="6">
        <v>1324610000</v>
      </c>
      <c r="E23" s="12">
        <v>0</v>
      </c>
      <c r="F23" s="37">
        <f t="shared" si="0"/>
        <v>1125918500</v>
      </c>
      <c r="G23" s="3">
        <f>0.27*F23</f>
        <v>303997995</v>
      </c>
      <c r="H23" s="9">
        <v>43146</v>
      </c>
    </row>
    <row r="24" spans="1:8" ht="38.25">
      <c r="A24" s="32" t="s">
        <v>21</v>
      </c>
      <c r="B24" s="2" t="s">
        <v>22</v>
      </c>
      <c r="C24" s="11" t="s">
        <v>23</v>
      </c>
      <c r="D24" s="6">
        <v>1059688000</v>
      </c>
      <c r="E24" s="12">
        <v>0</v>
      </c>
      <c r="F24" s="37">
        <f t="shared" si="0"/>
        <v>900734800</v>
      </c>
      <c r="G24" s="3">
        <f>D24*0.15</f>
        <v>158953200</v>
      </c>
      <c r="H24" s="9">
        <v>43226</v>
      </c>
    </row>
    <row r="25" spans="1:8" ht="39" thickBot="1">
      <c r="A25" s="22" t="s">
        <v>27</v>
      </c>
      <c r="B25" s="23" t="s">
        <v>28</v>
      </c>
      <c r="C25" s="24" t="s">
        <v>29</v>
      </c>
      <c r="D25" s="25">
        <v>641286091</v>
      </c>
      <c r="E25" s="26">
        <v>0</v>
      </c>
      <c r="F25" s="33">
        <f>+D25*0.809</f>
        <v>518800447.619</v>
      </c>
      <c r="G25" s="27">
        <f>+D25*0.191</f>
        <v>122485643.381</v>
      </c>
      <c r="H25" s="28">
        <v>43245</v>
      </c>
    </row>
    <row r="26" spans="1:8" ht="51">
      <c r="A26" s="14" t="s">
        <v>32</v>
      </c>
      <c r="B26" s="35" t="s">
        <v>33</v>
      </c>
      <c r="C26" s="16" t="s">
        <v>34</v>
      </c>
      <c r="D26" s="17">
        <v>355596190</v>
      </c>
      <c r="E26" s="18">
        <v>0</v>
      </c>
      <c r="F26" s="31">
        <f>0.85*D26</f>
        <v>302256761.5</v>
      </c>
      <c r="G26" s="19">
        <f>0.15*D26</f>
        <v>53339428.5</v>
      </c>
      <c r="H26" s="20">
        <v>43363</v>
      </c>
    </row>
    <row r="27" spans="1:8" ht="51">
      <c r="A27" s="32" t="s">
        <v>35</v>
      </c>
      <c r="B27" s="34" t="s">
        <v>41</v>
      </c>
      <c r="C27" s="11" t="s">
        <v>36</v>
      </c>
      <c r="D27" s="6">
        <v>280035000</v>
      </c>
      <c r="E27" s="12">
        <v>0</v>
      </c>
      <c r="F27" s="13">
        <f>0.85*D27</f>
        <v>238029750</v>
      </c>
      <c r="G27" s="3">
        <f>0.15*D27</f>
        <v>42005250</v>
      </c>
      <c r="H27" s="9">
        <v>43447</v>
      </c>
    </row>
    <row r="28" spans="1:8" ht="38.25">
      <c r="A28" s="32" t="s">
        <v>30</v>
      </c>
      <c r="B28" s="34" t="s">
        <v>37</v>
      </c>
      <c r="C28" s="11" t="s">
        <v>38</v>
      </c>
      <c r="D28" s="6">
        <v>237447102</v>
      </c>
      <c r="E28" s="12">
        <v>0</v>
      </c>
      <c r="F28" s="13">
        <f>0.85*D28</f>
        <v>201830036.7</v>
      </c>
      <c r="G28" s="3">
        <f>0.15*D28</f>
        <v>35617065.3</v>
      </c>
      <c r="H28" s="9">
        <v>43462</v>
      </c>
    </row>
    <row r="29" spans="1:8" ht="39" thickBot="1">
      <c r="A29" s="22" t="s">
        <v>39</v>
      </c>
      <c r="B29" s="36" t="s">
        <v>40</v>
      </c>
      <c r="C29" s="24" t="s">
        <v>31</v>
      </c>
      <c r="D29" s="25">
        <v>319254098</v>
      </c>
      <c r="E29" s="26">
        <v>0</v>
      </c>
      <c r="F29" s="33">
        <f>0.85*D29</f>
        <v>271365983.3</v>
      </c>
      <c r="G29" s="27">
        <f>0.15*D29</f>
        <v>47888114.699999996</v>
      </c>
      <c r="H29" s="28">
        <v>43462</v>
      </c>
    </row>
    <row r="30" spans="1:8" ht="25.5">
      <c r="A30" s="14" t="s">
        <v>42</v>
      </c>
      <c r="B30" s="47" t="s">
        <v>43</v>
      </c>
      <c r="C30" s="48" t="s">
        <v>44</v>
      </c>
      <c r="D30" s="17">
        <v>297526710</v>
      </c>
      <c r="E30" s="18">
        <v>0</v>
      </c>
      <c r="F30" s="31">
        <f aca="true" t="shared" si="2" ref="F30:F37">D30*0.85</f>
        <v>252897703.5</v>
      </c>
      <c r="G30" s="19">
        <f aca="true" t="shared" si="3" ref="G30:G37">D30*0.15</f>
        <v>44629006.5</v>
      </c>
      <c r="H30" s="50">
        <v>43496</v>
      </c>
    </row>
    <row r="31" spans="1:8" ht="25.5">
      <c r="A31" s="73" t="s">
        <v>42</v>
      </c>
      <c r="B31" s="45" t="s">
        <v>43</v>
      </c>
      <c r="C31" s="51" t="s">
        <v>44</v>
      </c>
      <c r="D31" s="53">
        <v>732141729</v>
      </c>
      <c r="E31" s="46">
        <v>0</v>
      </c>
      <c r="F31" s="37">
        <f t="shared" si="2"/>
        <v>622320469.65</v>
      </c>
      <c r="G31" s="38">
        <f t="shared" si="3"/>
        <v>109821259.35</v>
      </c>
      <c r="H31" s="52">
        <v>43496</v>
      </c>
    </row>
    <row r="32" spans="1:8" ht="51">
      <c r="A32" s="32" t="s">
        <v>35</v>
      </c>
      <c r="B32" s="72" t="s">
        <v>45</v>
      </c>
      <c r="C32" s="49" t="s">
        <v>36</v>
      </c>
      <c r="D32" s="54">
        <v>142875000</v>
      </c>
      <c r="E32" s="12">
        <v>0</v>
      </c>
      <c r="F32" s="13">
        <f t="shared" si="2"/>
        <v>121443750</v>
      </c>
      <c r="G32" s="3">
        <f t="shared" si="3"/>
        <v>21431250</v>
      </c>
      <c r="H32" s="9">
        <v>43503</v>
      </c>
    </row>
    <row r="33" spans="1:8" ht="51">
      <c r="A33" s="32" t="s">
        <v>35</v>
      </c>
      <c r="B33" s="34" t="s">
        <v>45</v>
      </c>
      <c r="C33" s="49" t="s">
        <v>36</v>
      </c>
      <c r="D33" s="54">
        <v>1516380000</v>
      </c>
      <c r="E33" s="1">
        <v>0</v>
      </c>
      <c r="F33" s="13">
        <f t="shared" si="2"/>
        <v>1288923000</v>
      </c>
      <c r="G33" s="3">
        <f t="shared" si="3"/>
        <v>227457000</v>
      </c>
      <c r="H33" s="9">
        <v>43503</v>
      </c>
    </row>
    <row r="34" spans="1:8" ht="51">
      <c r="A34" s="32" t="s">
        <v>35</v>
      </c>
      <c r="B34" s="34" t="s">
        <v>45</v>
      </c>
      <c r="C34" s="49" t="s">
        <v>36</v>
      </c>
      <c r="D34" s="54">
        <v>139700000</v>
      </c>
      <c r="E34" s="12">
        <v>0</v>
      </c>
      <c r="F34" s="13">
        <f t="shared" si="2"/>
        <v>118745000</v>
      </c>
      <c r="G34" s="3">
        <f t="shared" si="3"/>
        <v>20955000</v>
      </c>
      <c r="H34" s="9">
        <v>43503</v>
      </c>
    </row>
    <row r="35" spans="1:8" ht="32.25" customHeight="1">
      <c r="A35" s="32"/>
      <c r="B35" s="71"/>
      <c r="C35" s="49"/>
      <c r="D35" s="54"/>
      <c r="E35" s="12"/>
      <c r="F35" s="13"/>
      <c r="G35" s="3"/>
      <c r="H35" s="9"/>
    </row>
    <row r="36" spans="1:8" ht="33">
      <c r="A36" s="55" t="s">
        <v>30</v>
      </c>
      <c r="B36" s="64" t="s">
        <v>37</v>
      </c>
      <c r="C36" s="56" t="s">
        <v>38</v>
      </c>
      <c r="D36" s="65">
        <v>237447102</v>
      </c>
      <c r="E36" s="66"/>
      <c r="F36" s="67">
        <f t="shared" si="2"/>
        <v>201830036.7</v>
      </c>
      <c r="G36" s="68">
        <f t="shared" si="3"/>
        <v>35617065.3</v>
      </c>
      <c r="H36" s="69">
        <v>43559</v>
      </c>
    </row>
    <row r="37" spans="1:8" ht="30.75" customHeight="1" thickBot="1">
      <c r="A37" s="75" t="s">
        <v>46</v>
      </c>
      <c r="B37" s="70" t="s">
        <v>48</v>
      </c>
      <c r="C37" s="76" t="s">
        <v>47</v>
      </c>
      <c r="D37" s="77">
        <v>200000000</v>
      </c>
      <c r="E37" s="78">
        <v>0</v>
      </c>
      <c r="F37" s="79">
        <f t="shared" si="2"/>
        <v>170000000</v>
      </c>
      <c r="G37" s="80">
        <f t="shared" si="3"/>
        <v>30000000</v>
      </c>
      <c r="H37" s="81">
        <v>43600</v>
      </c>
    </row>
    <row r="38" spans="1:8" ht="51">
      <c r="A38" s="82" t="s">
        <v>32</v>
      </c>
      <c r="B38" s="83" t="s">
        <v>33</v>
      </c>
      <c r="C38" s="93" t="s">
        <v>49</v>
      </c>
      <c r="D38" s="84">
        <v>206990950</v>
      </c>
      <c r="E38" s="85">
        <v>0</v>
      </c>
      <c r="F38" s="86">
        <f aca="true" t="shared" si="4" ref="F38:F46">D38*0.85</f>
        <v>175942307.5</v>
      </c>
      <c r="G38" s="86">
        <f>D38*0.15</f>
        <v>31048642.5</v>
      </c>
      <c r="H38" s="87">
        <v>43658</v>
      </c>
    </row>
    <row r="39" spans="1:8" ht="51.75" thickBot="1">
      <c r="A39" s="88" t="s">
        <v>35</v>
      </c>
      <c r="B39" s="89" t="s">
        <v>45</v>
      </c>
      <c r="C39" s="94" t="s">
        <v>36</v>
      </c>
      <c r="D39" s="74">
        <v>505460000</v>
      </c>
      <c r="E39" s="90">
        <v>0</v>
      </c>
      <c r="F39" s="91">
        <f t="shared" si="4"/>
        <v>429641000</v>
      </c>
      <c r="G39" s="91">
        <f>D39*0.15</f>
        <v>75819000</v>
      </c>
      <c r="H39" s="92">
        <v>43647</v>
      </c>
    </row>
    <row r="40" spans="1:8" ht="26.25" thickBot="1">
      <c r="A40" s="88" t="s">
        <v>50</v>
      </c>
      <c r="B40" s="89" t="s">
        <v>51</v>
      </c>
      <c r="C40" s="94" t="s">
        <v>44</v>
      </c>
      <c r="D40" s="74">
        <v>114433350</v>
      </c>
      <c r="E40" s="90">
        <v>0</v>
      </c>
      <c r="F40" s="91">
        <f t="shared" si="4"/>
        <v>97268347.5</v>
      </c>
      <c r="G40" s="91">
        <f aca="true" t="shared" si="5" ref="G40:G46">D40-F40</f>
        <v>17165002.5</v>
      </c>
      <c r="H40" s="92">
        <v>43698</v>
      </c>
    </row>
    <row r="41" spans="1:8" ht="26.25" thickBot="1">
      <c r="A41" s="88" t="s">
        <v>50</v>
      </c>
      <c r="B41" s="89" t="s">
        <v>51</v>
      </c>
      <c r="C41" s="94" t="s">
        <v>44</v>
      </c>
      <c r="D41" s="74">
        <v>561625623</v>
      </c>
      <c r="E41" s="90">
        <v>0</v>
      </c>
      <c r="F41" s="91">
        <f t="shared" si="4"/>
        <v>477381779.55</v>
      </c>
      <c r="G41" s="91">
        <f t="shared" si="5"/>
        <v>84243843.44999999</v>
      </c>
      <c r="H41" s="92">
        <v>43741</v>
      </c>
    </row>
    <row r="42" spans="1:8" ht="26.25" thickBot="1">
      <c r="A42" s="88" t="s">
        <v>50</v>
      </c>
      <c r="B42" s="89" t="s">
        <v>51</v>
      </c>
      <c r="C42" s="94" t="s">
        <v>44</v>
      </c>
      <c r="D42" s="74">
        <v>281592973</v>
      </c>
      <c r="E42" s="90">
        <v>0</v>
      </c>
      <c r="F42" s="91">
        <f t="shared" si="4"/>
        <v>239354027.04999998</v>
      </c>
      <c r="G42" s="91">
        <f t="shared" si="5"/>
        <v>42238945.95000002</v>
      </c>
      <c r="H42" s="92">
        <v>43804</v>
      </c>
    </row>
    <row r="43" spans="1:8" ht="26.25" thickBot="1">
      <c r="A43" s="88" t="s">
        <v>50</v>
      </c>
      <c r="B43" s="89" t="s">
        <v>51</v>
      </c>
      <c r="C43" s="94" t="s">
        <v>44</v>
      </c>
      <c r="D43" s="74">
        <v>112637189</v>
      </c>
      <c r="E43" s="90">
        <v>0</v>
      </c>
      <c r="F43" s="91">
        <f t="shared" si="4"/>
        <v>95741610.64999999</v>
      </c>
      <c r="G43" s="91">
        <f t="shared" si="5"/>
        <v>16895578.35000001</v>
      </c>
      <c r="H43" s="92">
        <v>43818</v>
      </c>
    </row>
    <row r="44" spans="1:8" ht="51.75" thickBot="1">
      <c r="A44" s="88" t="s">
        <v>35</v>
      </c>
      <c r="B44" s="89" t="s">
        <v>45</v>
      </c>
      <c r="C44" s="94" t="s">
        <v>36</v>
      </c>
      <c r="D44" s="74">
        <v>838200000</v>
      </c>
      <c r="E44" s="90">
        <v>0</v>
      </c>
      <c r="F44" s="91">
        <f t="shared" si="4"/>
        <v>712470000</v>
      </c>
      <c r="G44" s="91">
        <f t="shared" si="5"/>
        <v>125730000</v>
      </c>
      <c r="H44" s="92">
        <v>43684</v>
      </c>
    </row>
    <row r="45" spans="1:8" ht="51.75" thickBot="1">
      <c r="A45" s="88" t="s">
        <v>35</v>
      </c>
      <c r="B45" s="89" t="s">
        <v>45</v>
      </c>
      <c r="C45" s="94" t="s">
        <v>36</v>
      </c>
      <c r="D45" s="74">
        <v>977900000</v>
      </c>
      <c r="E45" s="90">
        <v>0</v>
      </c>
      <c r="F45" s="91">
        <f t="shared" si="4"/>
        <v>831215000</v>
      </c>
      <c r="G45" s="91">
        <f t="shared" si="5"/>
        <v>146685000</v>
      </c>
      <c r="H45" s="92">
        <v>43689</v>
      </c>
    </row>
    <row r="46" spans="1:8" ht="39" thickBot="1">
      <c r="A46" s="88" t="s">
        <v>30</v>
      </c>
      <c r="B46" s="89" t="s">
        <v>37</v>
      </c>
      <c r="C46" s="94" t="s">
        <v>38</v>
      </c>
      <c r="D46" s="74">
        <v>118723551</v>
      </c>
      <c r="E46" s="90">
        <v>0</v>
      </c>
      <c r="F46" s="91">
        <f t="shared" si="4"/>
        <v>100915018.35</v>
      </c>
      <c r="G46" s="91">
        <f t="shared" si="5"/>
        <v>17808532.650000006</v>
      </c>
      <c r="H46" s="92">
        <v>43858</v>
      </c>
    </row>
    <row r="47" spans="1:8" ht="51.75" thickBot="1">
      <c r="A47" s="88" t="s">
        <v>35</v>
      </c>
      <c r="B47" s="89" t="s">
        <v>45</v>
      </c>
      <c r="C47" s="56" t="s">
        <v>52</v>
      </c>
      <c r="D47" s="95">
        <v>329565000</v>
      </c>
      <c r="E47" s="90">
        <v>0</v>
      </c>
      <c r="F47" s="91">
        <f>D47*0.85</f>
        <v>280130250</v>
      </c>
      <c r="G47" s="91">
        <f>D47-F47</f>
        <v>49434750</v>
      </c>
      <c r="H47" s="92">
        <v>43950</v>
      </c>
    </row>
    <row r="48" spans="1:8" ht="51.75" thickBot="1">
      <c r="A48" s="88" t="s">
        <v>35</v>
      </c>
      <c r="B48" s="89" t="s">
        <v>45</v>
      </c>
      <c r="C48" s="56" t="s">
        <v>52</v>
      </c>
      <c r="D48" s="95">
        <v>329565000</v>
      </c>
      <c r="E48" s="90">
        <v>0</v>
      </c>
      <c r="F48" s="91">
        <f>D48*0.85</f>
        <v>280130250</v>
      </c>
      <c r="G48" s="91">
        <f>D48-F48</f>
        <v>49434750</v>
      </c>
      <c r="H48" s="92">
        <v>43950</v>
      </c>
    </row>
    <row r="49" spans="1:8" ht="51.75" thickBot="1">
      <c r="A49" s="88" t="s">
        <v>35</v>
      </c>
      <c r="B49" s="89" t="s">
        <v>45</v>
      </c>
      <c r="C49" s="56" t="s">
        <v>52</v>
      </c>
      <c r="D49" s="95">
        <v>329565000</v>
      </c>
      <c r="E49" s="90">
        <v>0</v>
      </c>
      <c r="F49" s="91">
        <f>D49*0.85</f>
        <v>280130250</v>
      </c>
      <c r="G49" s="91">
        <f>D49-F49</f>
        <v>49434750</v>
      </c>
      <c r="H49" s="92">
        <v>43950</v>
      </c>
    </row>
    <row r="50" spans="1:8" ht="33.75" customHeight="1" thickBot="1">
      <c r="A50" s="88" t="s">
        <v>35</v>
      </c>
      <c r="B50" s="89" t="s">
        <v>45</v>
      </c>
      <c r="C50" s="94" t="s">
        <v>36</v>
      </c>
      <c r="D50" s="74">
        <v>206850000</v>
      </c>
      <c r="E50" s="90">
        <v>0</v>
      </c>
      <c r="F50" s="91">
        <f>D50*0.85</f>
        <v>175822500</v>
      </c>
      <c r="G50" s="91">
        <f>D50-F50</f>
        <v>31027500</v>
      </c>
      <c r="H50" s="92">
        <v>43964</v>
      </c>
    </row>
    <row r="51" spans="1:8" ht="13.5" thickBot="1">
      <c r="A51" s="88"/>
      <c r="B51" s="89"/>
      <c r="C51" s="94"/>
      <c r="D51" s="74"/>
      <c r="E51" s="90"/>
      <c r="F51" s="91"/>
      <c r="G51" s="91"/>
      <c r="H51" s="92"/>
    </row>
    <row r="52" spans="1:8" ht="13.5" thickBot="1">
      <c r="A52" s="88"/>
      <c r="B52" s="89"/>
      <c r="C52" s="94"/>
      <c r="D52" s="74"/>
      <c r="E52" s="90"/>
      <c r="F52" s="91"/>
      <c r="G52" s="91"/>
      <c r="H52" s="92"/>
    </row>
    <row r="53" spans="1:8" ht="13.5" thickBot="1">
      <c r="A53" s="88"/>
      <c r="B53" s="89"/>
      <c r="C53" s="94"/>
      <c r="D53" s="74"/>
      <c r="E53" s="90"/>
      <c r="F53" s="91"/>
      <c r="G53" s="91"/>
      <c r="H53" s="92"/>
    </row>
    <row r="54" spans="1:8" ht="13.5" thickBot="1">
      <c r="A54" s="88" t="s">
        <v>53</v>
      </c>
      <c r="B54" s="89"/>
      <c r="C54" s="94"/>
      <c r="D54" s="74"/>
      <c r="E54" s="90"/>
      <c r="F54" s="91"/>
      <c r="G54" s="91"/>
      <c r="H54" s="92"/>
    </row>
  </sheetData>
  <sheetProtection/>
  <mergeCells count="11">
    <mergeCell ref="A9:A10"/>
    <mergeCell ref="B9:B10"/>
    <mergeCell ref="C9:C10"/>
    <mergeCell ref="D9:D10"/>
    <mergeCell ref="A2:H2"/>
    <mergeCell ref="A4:A5"/>
    <mergeCell ref="B4:B5"/>
    <mergeCell ref="C4:C5"/>
    <mergeCell ref="D4:D5"/>
    <mergeCell ref="E4:G4"/>
    <mergeCell ref="H4:H5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tfristaczki</dc:creator>
  <cp:keywords/>
  <dc:description/>
  <cp:lastModifiedBy>Kozma Ivett</cp:lastModifiedBy>
  <cp:lastPrinted>2019-08-05T08:14:24Z</cp:lastPrinted>
  <dcterms:created xsi:type="dcterms:W3CDTF">2015-07-14T07:49:53Z</dcterms:created>
  <dcterms:modified xsi:type="dcterms:W3CDTF">2020-06-04T07:37:53Z</dcterms:modified>
  <cp:category/>
  <cp:version/>
  <cp:contentType/>
  <cp:contentStatus/>
</cp:coreProperties>
</file>