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6_1104" sheetId="1" r:id="rId1"/>
  </sheets>
  <definedNames>
    <definedName name="_xlnm.Print_Titles" localSheetId="0">'2016_1104'!$1:$4</definedName>
    <definedName name="_xlnm.Print_Area" localSheetId="0">'2016_1104'!$A$1:$K$149</definedName>
  </definedNames>
  <calcPr fullCalcOnLoad="1"/>
</workbook>
</file>

<file path=xl/sharedStrings.xml><?xml version="1.0" encoding="utf-8"?>
<sst xmlns="http://schemas.openxmlformats.org/spreadsheetml/2006/main" count="367" uniqueCount="201">
  <si>
    <t>SEE/C/0002/2.2/X</t>
  </si>
  <si>
    <t>BM OKF</t>
  </si>
  <si>
    <t>EUR</t>
  </si>
  <si>
    <t>TF/SEE/C/0002/2.2/X/01</t>
  </si>
  <si>
    <t>1.</t>
  </si>
  <si>
    <t xml:space="preserve">A SEERISK projekt célkitűzése a kockázat-felmérési eredmények és a társadalom veszélyhelyzeti felkészültségének javítása, különösképpen az éghajlatváltozás következtében bekövetkező katasztrófák esetén. A projekt a gyakorlatban valósítja meg az Európai Unió Tanácsának a magyar EU-s elnökség alatt elfogadott, "A Katasztrófavédelmi Kockázatok Felmérése és értékelése” témájú Tanácsi következtetésének célkitűzését, melynek célja egy közös megközelítés kidolgozása a természeti és ember okozta katasztrófák megelőzésére. </t>
  </si>
  <si>
    <t>Bár az éghajlatváltozás különbözőképpen érinti a településeket, városokat és régiókat, a Kárpát- medencében az utóbbi években immár tipikus éghajlati jelenségek azonosíthatóak, amelyek nem állnak meg az országhatárokon. Ezekben az esetekben a katasztrófavédelemnek is be kell avatkoznia az infrastruktúra, a közlekedés, az élelmiszerellátás biztosításához, és általánosan, az emberek biztonságának és az élhetőség garantálásához. Az OKF a régióban először indít nemzetközi projektet az egységes módszer és gyakorlat kialakításához a szélsőséges időjárás okozta természeti katasztrófák kockázatának elemzésére,kezelésére és a lakosság kellő felkészítésére.</t>
  </si>
  <si>
    <t>FT *</t>
  </si>
  <si>
    <t>ERDF 85%</t>
  </si>
  <si>
    <t>Hazai társfinanszírozás 15%</t>
  </si>
  <si>
    <t>-</t>
  </si>
  <si>
    <t>2.</t>
  </si>
  <si>
    <t>A projekt célja azoknak a legfontosabb fejlesztéseknek a megvalósítása, amelyek segítségével a Katasztrófavédelem számára korszerű infokommunikációs infrastruktúrát lehet bitosítani , ahhoz hogy minél magasabb színvonalon láthassa el Magyarország lakosságának , valamin a nemzetgazdaság és a nemzeti örökség javainak védelmét.</t>
  </si>
  <si>
    <t>EKOP-1.1.10-2012-2012-0001</t>
  </si>
  <si>
    <t>A katasztrófavédelmi informatikai rendszerek döntéstámogató szerepének és biztonságának növelése</t>
  </si>
  <si>
    <t>3.</t>
  </si>
  <si>
    <t>NFÜ nevében MAG Zrt</t>
  </si>
  <si>
    <t xml:space="preserve">BM  </t>
  </si>
  <si>
    <t>EKOP-2.1.12-2011-2012-0001</t>
  </si>
  <si>
    <t xml:space="preserve">Az európai segélyhívószámra épülő Egységes Segélyhívó Rendszer </t>
  </si>
  <si>
    <t xml:space="preserve">A projekt közvetlen stratégiai célja az Európai Unió irányelvének megfelelő, sőt azon elvárásaiban, komplexitásában túl is mutató, a 112-es európai segélyhívó számon alapuló ESR nemzeti bevezetése. </t>
  </si>
  <si>
    <t>4.</t>
  </si>
  <si>
    <t>SEERisk-           Közös Kockázatfelmérés és Készültség a Duna Makrorégióban</t>
  </si>
  <si>
    <t>(BM OKF konzorciumi tagként részesül)</t>
  </si>
  <si>
    <t>FT**</t>
  </si>
  <si>
    <t>KIFÜ</t>
  </si>
  <si>
    <t>5.</t>
  </si>
  <si>
    <t>EKOP 1.A.2 -2012-2012-0007</t>
  </si>
  <si>
    <t>megfogalmazott fő cél megvalósítása, nevezetesen a különböző közigazgatási</t>
  </si>
  <si>
    <t>A projekt célja a különböző közigazgatási szakrendszereket érintően olyan informatikai belső fejlesztések támogatása, amelyek szükségesek a közigazgatási eljárások és folyamatok egyszerűsítéséhez és/vagy elősegítik a közigazgatás és a közigazgatás belső folyamatainak megújítását, s tovább erősítik a közigazgatáson belüli informatikai alapú szolgáltatásokat, bővítik az elektronikus ügyintézés lehetőségeit és elősegítik a közigazgatási munka hatékonyabbá és eredményesebbé tételét.</t>
  </si>
  <si>
    <t>A katasztrófavédelem közigazgatási belső folyamatainak elektronizálása és az integrálhatóságának biztosítása a központi és helyi szinteken</t>
  </si>
  <si>
    <t>6.</t>
  </si>
  <si>
    <t>15% BM OKF önrész</t>
  </si>
  <si>
    <t>85% EU támogatás</t>
  </si>
  <si>
    <t>MURA-River 
MURA 2015</t>
  </si>
  <si>
    <t>2013/EX/03
MURA 2015</t>
  </si>
  <si>
    <t>A projekt célja a közös árvízi védekezés fejlesztése Ausztria, Magyarország, Szlovénia és Horvátország között, a Mura folyó mentén. Az eddigi árvízi mentések kimutatták a szorosabb határon átnyúló együttműködés kialakításának szükségét, a standardizált eljárások, a folyékony információcsere és a kapacitás kialakításának fontosságát.</t>
  </si>
  <si>
    <t>Horvát 
Nemzeti Védelmi és Mentési Igazgatóság</t>
  </si>
  <si>
    <t>ECHO/SUB/2013/671509</t>
  </si>
  <si>
    <t>NFÜ nevében VÁTI Nonprofit Kft.</t>
  </si>
  <si>
    <t>NFÜ nevében MAG Zrt.</t>
  </si>
  <si>
    <t>86,61% EKOP 1. prioritás***</t>
  </si>
  <si>
    <t>13,39% EKOP 3. prioritás***</t>
  </si>
  <si>
    <t>86,61% EKOP 2. prioritás***</t>
  </si>
  <si>
    <t>7.</t>
  </si>
  <si>
    <t>KEOP-5.3.0/A/09-2010-0261</t>
  </si>
  <si>
    <t xml:space="preserve">Baja Hivatásos Tűzoltóság épületének energetikai felújítása. </t>
  </si>
  <si>
    <t xml:space="preserve">A projekt megvalósulási helyszíne 6500 Baja, Tóth Kálmán utca 25., Hrsz:3389 alatt található Baja Hivatásos Tűzoltóság épületének energetikai felújítása. </t>
  </si>
  <si>
    <t>Nemzeti Fejlesztési Minisztérium</t>
  </si>
  <si>
    <t>75% EU támogatás</t>
  </si>
  <si>
    <t>FT</t>
  </si>
  <si>
    <t>15% BM OKF önrész****</t>
  </si>
  <si>
    <t>**** a BM OKF az önrész mértékét megemelte 25.000.000,- Ft-ra</t>
  </si>
  <si>
    <t xml:space="preserve">2014/EX/01
</t>
  </si>
  <si>
    <t>ECHO/SUB/2014/695326</t>
  </si>
  <si>
    <t>44% BM OKF önrész</t>
  </si>
  <si>
    <t>56% EU támogatás</t>
  </si>
  <si>
    <t>LFB The London Fire and Emergency Planning Authority</t>
  </si>
  <si>
    <t>"Exercise Unified Response - EUR15"</t>
  </si>
  <si>
    <t xml:space="preserve">A projekt célja egy USAR gyakorlat megtartása. A londoni tűzoltóság szervezésében kerül megrendezésre, a vezető partneren kívül Magyarország és Olaszország egy-egy nehéz USAR csoporttal, míg Ciprus egy közepes USAR kötelékkel képviselteti magát a gyakorlaton. </t>
  </si>
  <si>
    <t>BM OKF konzorciumi tag</t>
  </si>
  <si>
    <t>A projekt célja, hogy rendszerbe integrálja a kritikus 
infrastruktúra éghajlatváltozással szembeni sérülékenységével kapcsolatos információkat is, ehhez szükséges a kapcsolódó módszertan és a sérülékenységet mutató indikátorok kidolgozása, valamint térinformatikai adatrétegek előállítása és az alapadatok részletes leírása.</t>
  </si>
  <si>
    <t>PSZI-348/204/2015</t>
  </si>
  <si>
    <t>Országos Meterológiai Szolgálat</t>
  </si>
  <si>
    <t>8.</t>
  </si>
  <si>
    <t>9.</t>
  </si>
  <si>
    <t>100% EGT Finanszírozási Mechanizmus 
2009-2014 Alkalmazkodás az Éghajlatváltozáshoz Magyarországon Programja</t>
  </si>
  <si>
    <t>HU-04-C1-C12</t>
  </si>
  <si>
    <t>Alkalmazkodás az Éghajlatváltozáshoz, Nemzeti Alkalmazkodás Térinformatikai Rendszer (NATéR) kiterjesztése más szerkorokra</t>
  </si>
  <si>
    <t>Eurban Water Aid</t>
  </si>
  <si>
    <t xml:space="preserve">ECHO/SUB/2015/719073 </t>
  </si>
  <si>
    <t>A projekt általános célja az árvízi reagálási képességek javítása, különös tekintettel a víztisztitás és a polgári védelmi mentőcsapatok együttműködésére. A projekt specifikus célja egy terepgyakorlat megvalósításán felül egy, a víztisztító modulok kárhelyszíni működésével kapcsolatos kézikönyv elkészítése, a befogadó nemzeti támogatás (Host Nation Support) eljárásainak tesztelése, begyakorlása.</t>
  </si>
  <si>
    <t xml:space="preserve">EU Bizottság - DG ECHO </t>
  </si>
  <si>
    <t>85 % EU támogatás</t>
  </si>
  <si>
    <t>BM OKF konzorcium vezető</t>
  </si>
  <si>
    <t>EUR**</t>
  </si>
  <si>
    <t>11.</t>
  </si>
  <si>
    <t>Finanszírozási 
forrás</t>
  </si>
  <si>
    <t xml:space="preserve">Támogatás összege
</t>
  </si>
  <si>
    <t>Szerződés 
kelte</t>
  </si>
  <si>
    <t xml:space="preserve">Szerződő felek
</t>
  </si>
  <si>
    <t xml:space="preserve">Szerződés száma
</t>
  </si>
  <si>
    <t xml:space="preserve">A projekt leírása
</t>
  </si>
  <si>
    <t xml:space="preserve">Projekt neve
</t>
  </si>
  <si>
    <t>Projekt 
státusza</t>
  </si>
  <si>
    <t xml:space="preserve">Projekt 
azonosító száma
</t>
  </si>
  <si>
    <t xml:space="preserve">*szerződéskötéskori MNB középárfolyamon számolva
</t>
  </si>
  <si>
    <t>**BM OKF kedvezményezett támogatási összege</t>
  </si>
  <si>
    <t>***2013. december 1-től a MAG Zrt. egyoldalú TSZ módostíás alapján az EKOP projekteknél a 2. prioritás 70%-ra, a 3. prioritás 30%-ra változott</t>
  </si>
  <si>
    <t>Befejezett</t>
  </si>
  <si>
    <t xml:space="preserve">Folyamatban </t>
  </si>
  <si>
    <t>Befejezett, 
Lezárt</t>
  </si>
  <si>
    <t>15 % BM OKF/Fővárosi Vízművek önrész</t>
  </si>
  <si>
    <t xml:space="preserve">10. </t>
  </si>
  <si>
    <t>Tűzoltó gépjármű-fecskendők rendszerbe állítása</t>
  </si>
  <si>
    <t>Tűzoltó őrsök kialakítása -Könnyűszerkezetes őrsök (Sásd, Letenye, Kiskunmajsa, Sopronkövesd)</t>
  </si>
  <si>
    <t>IKT-2016-106-I1-00006437</t>
  </si>
  <si>
    <t xml:space="preserve">85% Kohéziós Alap </t>
  </si>
  <si>
    <t>15% hazai központi költségvetés</t>
  </si>
  <si>
    <t>IKT-2016-106-I1-00007765</t>
  </si>
  <si>
    <t>A projekt célja négy "fehérfolt”-ra eső tűzoltó őrs megépítése, amely biztosítja az őrsre telepített katasztrófavédelmi erők által az őrs működési területének mentő- tűzvédelmi lefedettségét.  A projekttel szembeni szakmai elvárás a katasztrófákkal szembeni ellenálló képesség fokozása érdekében új tűzoltó őrsök kialakítására irányuló ingatlan beruházás végzése az alacsonyabb riasztási fokozat és a gyorsabb helyszínre érkezés biztosítása érdekében.</t>
  </si>
  <si>
    <t>A projekt célja, hogy a katasztrófavédelem erői képesek legyenek rövidebb idő alatt, nagyobb kapacitással, modernebb felszerelésekkel a helyszínre érkezni, hatékonyan végrehajtani a kárfelszámolást, és az alkalmazott eszközök valamint beavatkozási eljárások által okozott negatív környezeti hatások a legalacsonyabb intenzitással jelentkezzenek.  A projekt megvalósulásával 108 darab gépjárműfecskendő kerül rendszerbeállításra, ennek köszönhetően a beszerzett gépjárműállomány egy modern és egységes védelmi rendszer alappillérét képezi, mely egy magasabb szintű védelmi képességet nyújt mind az állampolgárok, mind az élő, mind az épített környezet számára.</t>
  </si>
  <si>
    <t>Befejezett, Lezárt</t>
  </si>
  <si>
    <t>Szakamailag megvalósított, 
pénzügyileg folyamatban</t>
  </si>
  <si>
    <t>12.</t>
  </si>
  <si>
    <t>Tűzoltó laktanyák kialakítása - Gyöngyös</t>
  </si>
  <si>
    <t>A projekttel szembeni szakmai elvárás a katasztrófákkal
szembeni ellenálló képesség fokozása érdekében új tűzoltó laktanyák kialakítására irányuló ingatlan beruházás végzése az alacsonyabb riasztási fokozat és a gyorsabb helyszínre érkezés biztosítása érdekében.</t>
  </si>
  <si>
    <t>IKT-2016-106-I1-00008364</t>
  </si>
  <si>
    <t>13.</t>
  </si>
  <si>
    <t>Tűzoltó laktanyák kialakítása - Kiskőrös</t>
  </si>
  <si>
    <t>14.</t>
  </si>
  <si>
    <t>Önkéntes mentő szervezetek fejlesztése és felkészítése</t>
  </si>
  <si>
    <t>IKT-2016-106-I1-00011290</t>
  </si>
  <si>
    <t>IKT-2016-106-I1-00012057</t>
  </si>
  <si>
    <t>15.</t>
  </si>
  <si>
    <t>Logisztikai raktárcsarnok építése</t>
  </si>
  <si>
    <t>IKT-2016-106-I1-00011287</t>
  </si>
  <si>
    <t>A projekttel szembeni szakmai elvárás a klímaváltozás hatásai miatt bekövetkező egyre gyakoribb káresetek miatt az önkénteskatasztrófavédelmi szervek reagálóképességének hatékonyabbá tétele (képzéssel és magasabb szintű felszereltséggel), az állampolgárok élet- ésvagyonbiztonságának megőrzése
érdekében.</t>
  </si>
  <si>
    <t>A projekttel szembeni szakmai elvárás a katasztrófavédelmi logisztikai raktárcsarnok bővítése
és fejlesztése a speciális védelmi eszközök szakszerű tárolása érdekében</t>
  </si>
  <si>
    <t>16.</t>
  </si>
  <si>
    <t>Döntéstámogató rendszer</t>
  </si>
  <si>
    <t>KEHOP-1.6.0/15-2015-00001</t>
  </si>
  <si>
    <t>KEHOP-1.6.0/15-2016-00004</t>
  </si>
  <si>
    <t>KEHOP-1.6.0/15-2016-00005</t>
  </si>
  <si>
    <t>KEHOP-1.6.0/15-2016-00015</t>
  </si>
  <si>
    <t>KEHOP-1.6.0/15-2016-00017</t>
  </si>
  <si>
    <t>KEHOP-1.6.0/15-2016-00018</t>
  </si>
  <si>
    <t>KEHOP-1.6.0/15-2016-00023</t>
  </si>
  <si>
    <t>A projekttel szembeni szakmai elvárás a Katasztrófavédelem mindhárom szintjét (kirendeltségek, igazgatóságok, központi szerv) érintő hatósági és műveleti munkafolyamatok szakmai koherenciáját megteremtő informatikai rendszer fejlesztése, a védelmi irányítás hatékonyságának növelése érdekében.</t>
  </si>
  <si>
    <t>IKT-2016-106-I1-00011705</t>
  </si>
  <si>
    <t>17.</t>
  </si>
  <si>
    <t>EU Polgári Védelmi komplex modulok létrehozása, fejlesztése</t>
  </si>
  <si>
    <t>KEHOP-1.6.0/15-2016-00021</t>
  </si>
  <si>
    <t>IKT-2016-106-I1-00010822</t>
  </si>
  <si>
    <t xml:space="preserve"> </t>
  </si>
  <si>
    <t>A projekttel szembeni szakmai elvárás három komplex polgári védelmi modul [egy árvízvédelmi komplex és két stratégiai gyorsbeavatkozó, logisztikai és evakuációs egység (mentést ellátó kutató- és mentő)] létrehozása, a hazai és az uniós állampolgárok élet- és vagyonbiztonságának megőrzése érdekében.</t>
  </si>
  <si>
    <t>18.</t>
  </si>
  <si>
    <t>Kritikus infrastuktúra védelmi bevetési egységek rendszerbe állítása</t>
  </si>
  <si>
    <t>KEHOP-1.6.0/15-2016-00024</t>
  </si>
  <si>
    <t>IKT-2016-106-I1-00011677</t>
  </si>
  <si>
    <t>A projekttel szembeni szakmai elvárás 20 db műszaki egység létrehozása, amely egységek a kijelölt létfontosságú rendszerekben és létesítményekben kialakult rendkívüli helyzetek kezelését, az adott rendszer üzemmenet folytonosságának mihamarabbi visszaállítását biztosítják az alapvető infrastrukturális szolgáltatások fenntartása érdekében, az állampolgárok élet- és vagyonbiztonságának megőrzése céljából</t>
  </si>
  <si>
    <t>19.</t>
  </si>
  <si>
    <t>KEHOP-1.6.0/15-2016-00011</t>
  </si>
  <si>
    <t>IKT-2016-106-I1-00010191</t>
  </si>
  <si>
    <t>20.</t>
  </si>
  <si>
    <t>Tűzoltó őrsök kialakítása -Hagyományos szerkezetű őrsök (Tolcsva, Villány)</t>
  </si>
  <si>
    <t>KEHOP-1.6.0/15-2016-00007</t>
  </si>
  <si>
    <t>IKT-2016-106-I1-00009238</t>
  </si>
  <si>
    <t>21.</t>
  </si>
  <si>
    <t>Magasabb szintű iparbiztonsági beavatkozások kapacitásfejlesztése</t>
  </si>
  <si>
    <t>KEHOP-1.6.0/15-2016-00008</t>
  </si>
  <si>
    <t>A projekttel szembeni szakmai elvárás a katasztrófavédelmi mozgólabor-jármű építése és meglévő katasztrófavédelmi mobillabor-járművek felszerelése speciális eszközökkel a magasabb szintű iparbiztonsági beavatkozások kapacitásfejlesztése érdekében</t>
  </si>
  <si>
    <t>IKT-2016-106-I1-00010051</t>
  </si>
  <si>
    <t>22.</t>
  </si>
  <si>
    <t>KEHOP-1.6.0/15-2016-00010</t>
  </si>
  <si>
    <t>BM OKF Központi Laboratórium fejlesztése</t>
  </si>
  <si>
    <t>IKT-2016-106-I1-00009933</t>
  </si>
  <si>
    <t>A projekttel szembeni szakmaielvárás a katasztrófavédelmi
központi labor fejlesztése, bővítése,és felszerelése speciáliseszközökkel a magasabb szintű központi analitikai mérésekbiztosítása érdekében.</t>
  </si>
  <si>
    <t>23.</t>
  </si>
  <si>
    <t>Személyi és beavatkozó felszerelések beszerzése</t>
  </si>
  <si>
    <t>A projekttel szembeni szakmai elvárás a beavatkozó-végrehajtóállomány hatékonyságának, munkabiztonságának és a rendszer reagálóképességének növelése az országos szintű védekezési képesség minőségi fejlődésének biztosítása érdekében.</t>
  </si>
  <si>
    <t>KEHOP-1.6.0/15-2016-00016</t>
  </si>
  <si>
    <t>IKT-2016-106-I1-00009894</t>
  </si>
  <si>
    <t>24.</t>
  </si>
  <si>
    <t>KEHOP-1.6.0/15-2016-00009</t>
  </si>
  <si>
    <t>IKT-2016-106-I1-00009875</t>
  </si>
  <si>
    <t>Iparbiztonsági távmérő hálózat továbbfejlesztése</t>
  </si>
  <si>
    <t>A projekttel szembeni szakmai elvárás a katasztrófavédelmi távmérő hálózat fejlesztése, bővítése a magasabb szintű iparbiztonsági beavatkozások kapacitásfejlesztése érdekében.</t>
  </si>
  <si>
    <t>Nemzeti Fejelsztési Minisztérium Környezeti és Energiahaté-konysági Operatív Programok Irányító Hatósága</t>
  </si>
  <si>
    <t>Tűzoltó laktanyák kialakítása - Fehérgyarmat</t>
  </si>
  <si>
    <t>Az Európai Unió támogatásával és hazai társfianszírozással, valamint nemzetközi támogatással megvalósuló projektek, fejlesztések leírása és az azokra vonatkozó szerződések</t>
  </si>
  <si>
    <t>25.</t>
  </si>
  <si>
    <t>Fővárosi és Megyei Iparbiztonsági Információs Központok kialakítása</t>
  </si>
  <si>
    <t>KEHOP-1.6.0/15-2016-00022</t>
  </si>
  <si>
    <t>A projekttel szembeni szakmai elvárás a megfelelő helyismerettel rendelkező megyei és fővárosi információs központok kialakítása a magasabb szintű iparbiztonsági beavatkozások biztosításának érdekében.</t>
  </si>
  <si>
    <t>IKT-2016-106-I1-00012313</t>
  </si>
  <si>
    <t>26.</t>
  </si>
  <si>
    <t xml:space="preserve">Tűzoltó laktanyák kialakítása -Kecskemét tűzoltóság </t>
  </si>
  <si>
    <t>KEHOP-1.6.0/15-2016-00012</t>
  </si>
  <si>
    <t>A projekttel szembeni szakmai elvárás a katasztrófákkal szembeni ellenállóképesség fokozása érdekében új tűzoltó laktanyák kialakítására irányuló, kataszrófavédelmi célt szolgáló ingatlan-beruházás végzése az alacsonyabb riasztási fokozat és a gyorsabb helyszínre érkezés biztosítása érdekében.</t>
  </si>
  <si>
    <t>IKT-2016-106-I1-00015520</t>
  </si>
  <si>
    <t xml:space="preserve">Tűzoltó laktanyák kialakítása -Pécs II. tűzoltóság </t>
  </si>
  <si>
    <t>KEHOP-1.6.0/15-2016-00014</t>
  </si>
  <si>
    <t>IKT-2016-106-I1-00014083</t>
  </si>
  <si>
    <t>27.</t>
  </si>
  <si>
    <t>28.</t>
  </si>
  <si>
    <t>KEHOP-1.1.0/15-2016-00003</t>
  </si>
  <si>
    <t>A térinformatikai alapú katasztrófakockázat-értékelési rendszer kiépítése projekt elsősorban a természeti veszélytípusok kockázatainak azonosítását, elemzését, kiértékelését és térképi megjelenítését valósítja meg, amelyeket az éghajlatváltozás hatásai felerősítenek, fokoznak.</t>
  </si>
  <si>
    <t>29.</t>
  </si>
  <si>
    <t>KÖFOP-1.0.0-VEKOP-15-2016-00023</t>
  </si>
  <si>
    <t>Mezőgazdasági Vízhasználat Információs és Ellenőrzési Keretrendszer (VIZEK) kialakítása "Az adminisztratív terhek csökkentése"</t>
  </si>
  <si>
    <t>IKT-2016-114-I1-00000263</t>
  </si>
  <si>
    <t>BM, OVF, BM OKF, FTI, AKI, NÉBIH, KIFÜ</t>
  </si>
  <si>
    <t>BM konzorcium vezető, konzorciumi partnerek OVF, BM OKF, FTI, AKI, NÉBIH, KIFÜ</t>
  </si>
  <si>
    <t>ESZA
Konvergencia KÖFOP 80,9%</t>
  </si>
  <si>
    <t>Mo. költségvetése
KMR
VEKOP 19,1%</t>
  </si>
  <si>
    <t xml:space="preserve">A projekt alapvetően az öntözéssel kapcsolatos vízjogi engedélyezési eljárás, illetve a mezőgazdasági öntözéssel kapcsolatos vízgazdálkodási, fenntartói, hatósági, adózási és kutatási-statisztikai feladatok támogatását valósítja meg.
Kialakításra kerül egy Előszűrő felület, egy Adatgyűjtő környezet és tárhely, egy Hatósági környezet, a Vízkészletjárulék modul, és a Jogszabályi környezet.
</t>
  </si>
  <si>
    <t>30.</t>
  </si>
  <si>
    <t>KEHOP-1.1.0/15-2016-00013</t>
  </si>
  <si>
    <t>IKT-2016-114-I1-00016102</t>
  </si>
  <si>
    <t xml:space="preserve">Tűzoltó laktanyák kialakítása -Pécs  tűzoltóság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</si>
</sst>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#,##0.0"/>
    <numFmt numFmtId="179" formatCode="#,##0.000"/>
    <numFmt numFmtId="180" formatCode="#,##0.0000"/>
    <numFmt numFmtId="181" formatCode="#,##0.00000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justify" vertical="top" wrapText="1"/>
    </xf>
    <xf numFmtId="14" fontId="0" fillId="0" borderId="10" xfId="0" applyNumberFormat="1" applyBorder="1" applyAlignment="1">
      <alignment horizontal="justify" vertical="top"/>
    </xf>
    <xf numFmtId="43" fontId="0" fillId="0" borderId="10" xfId="40" applyFont="1" applyBorder="1" applyAlignment="1">
      <alignment horizontal="justify" vertical="top"/>
    </xf>
    <xf numFmtId="0" fontId="0" fillId="0" borderId="11" xfId="0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1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14" fontId="0" fillId="0" borderId="0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73" fontId="0" fillId="0" borderId="0" xfId="4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/>
    </xf>
    <xf numFmtId="14" fontId="0" fillId="0" borderId="10" xfId="0" applyNumberFormat="1" applyFont="1" applyBorder="1" applyAlignment="1">
      <alignment horizontal="justify" vertical="top"/>
    </xf>
    <xf numFmtId="0" fontId="7" fillId="0" borderId="10" xfId="0" applyFont="1" applyBorder="1" applyAlignment="1">
      <alignment wrapText="1"/>
    </xf>
    <xf numFmtId="0" fontId="0" fillId="0" borderId="15" xfId="0" applyBorder="1" applyAlignment="1">
      <alignment horizontal="justify" vertical="top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0" fillId="33" borderId="16" xfId="0" applyFill="1" applyBorder="1" applyAlignment="1">
      <alignment horizontal="justify" vertical="top"/>
    </xf>
    <xf numFmtId="0" fontId="0" fillId="33" borderId="17" xfId="0" applyFill="1" applyBorder="1" applyAlignment="1">
      <alignment horizontal="justify" vertical="top"/>
    </xf>
    <xf numFmtId="0" fontId="3" fillId="33" borderId="18" xfId="0" applyFont="1" applyFill="1" applyBorder="1" applyAlignment="1">
      <alignment horizontal="justify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justify" vertical="top" wrapText="1"/>
    </xf>
    <xf numFmtId="14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justify" vertical="top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9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" fontId="4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3" fontId="1" fillId="33" borderId="13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justify" vertical="top"/>
    </xf>
    <xf numFmtId="0" fontId="0" fillId="0" borderId="13" xfId="0" applyFont="1" applyBorder="1" applyAlignment="1">
      <alignment horizontal="justify" vertical="top" wrapText="1"/>
    </xf>
    <xf numFmtId="0" fontId="0" fillId="33" borderId="19" xfId="0" applyFill="1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justify" vertical="top" wrapText="1"/>
    </xf>
    <xf numFmtId="14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0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center" vertical="top" wrapText="1"/>
    </xf>
    <xf numFmtId="14" fontId="0" fillId="0" borderId="20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justify" vertical="top"/>
    </xf>
    <xf numFmtId="0" fontId="0" fillId="33" borderId="22" xfId="0" applyFill="1" applyBorder="1" applyAlignment="1">
      <alignment horizontal="justify" vertical="top"/>
    </xf>
    <xf numFmtId="0" fontId="7" fillId="33" borderId="22" xfId="0" applyFont="1" applyFill="1" applyBorder="1" applyAlignment="1">
      <alignment horizontal="left" vertical="top"/>
    </xf>
    <xf numFmtId="0" fontId="0" fillId="33" borderId="22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justify" vertical="top" wrapText="1"/>
    </xf>
    <xf numFmtId="14" fontId="0" fillId="33" borderId="22" xfId="0" applyNumberForma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7" fillId="33" borderId="22" xfId="0" applyFont="1" applyFill="1" applyBorder="1" applyAlignment="1">
      <alignment horizontal="left" vertical="top" wrapText="1"/>
    </xf>
    <xf numFmtId="4" fontId="8" fillId="33" borderId="22" xfId="0" applyNumberFormat="1" applyFont="1" applyFill="1" applyBorder="1" applyAlignment="1">
      <alignment/>
    </xf>
    <xf numFmtId="0" fontId="1" fillId="0" borderId="11" xfId="0" applyFont="1" applyBorder="1" applyAlignment="1">
      <alignment horizontal="justify" vertical="top"/>
    </xf>
    <xf numFmtId="4" fontId="4" fillId="33" borderId="22" xfId="0" applyNumberFormat="1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173" fontId="0" fillId="0" borderId="27" xfId="40" applyNumberFormat="1" applyFont="1" applyBorder="1" applyAlignment="1">
      <alignment horizontal="justify" vertical="top"/>
    </xf>
    <xf numFmtId="0" fontId="0" fillId="0" borderId="26" xfId="0" applyBorder="1" applyAlignment="1">
      <alignment horizontal="center" wrapText="1"/>
    </xf>
    <xf numFmtId="173" fontId="1" fillId="33" borderId="28" xfId="0" applyNumberFormat="1" applyFont="1" applyFill="1" applyBorder="1" applyAlignment="1">
      <alignment/>
    </xf>
    <xf numFmtId="173" fontId="0" fillId="0" borderId="27" xfId="40" applyNumberFormat="1" applyFont="1" applyBorder="1" applyAlignment="1">
      <alignment horizontal="right" vertical="top" wrapText="1"/>
    </xf>
    <xf numFmtId="3" fontId="1" fillId="33" borderId="28" xfId="0" applyNumberFormat="1" applyFont="1" applyFill="1" applyBorder="1" applyAlignment="1">
      <alignment horizontal="center"/>
    </xf>
    <xf numFmtId="173" fontId="0" fillId="0" borderId="29" xfId="40" applyNumberFormat="1" applyFont="1" applyBorder="1" applyAlignment="1">
      <alignment horizontal="right" vertical="top" wrapText="1"/>
    </xf>
    <xf numFmtId="173" fontId="0" fillId="33" borderId="21" xfId="40" applyNumberFormat="1" applyFont="1" applyFill="1" applyBorder="1" applyAlignment="1">
      <alignment horizontal="right" wrapText="1"/>
    </xf>
    <xf numFmtId="173" fontId="0" fillId="0" borderId="29" xfId="40" applyNumberFormat="1" applyFont="1" applyBorder="1" applyAlignment="1">
      <alignment horizontal="right" vertical="top" wrapText="1"/>
    </xf>
    <xf numFmtId="173" fontId="1" fillId="33" borderId="21" xfId="40" applyNumberFormat="1" applyFont="1" applyFill="1" applyBorder="1" applyAlignment="1">
      <alignment horizontal="right" wrapText="1"/>
    </xf>
    <xf numFmtId="173" fontId="0" fillId="0" borderId="27" xfId="40" applyNumberFormat="1" applyFont="1" applyBorder="1" applyAlignment="1">
      <alignment horizontal="right" wrapText="1"/>
    </xf>
    <xf numFmtId="173" fontId="0" fillId="0" borderId="29" xfId="40" applyNumberFormat="1" applyFont="1" applyBorder="1" applyAlignment="1">
      <alignment horizontal="right" wrapText="1"/>
    </xf>
    <xf numFmtId="173" fontId="1" fillId="33" borderId="30" xfId="0" applyNumberFormat="1" applyFont="1" applyFill="1" applyBorder="1" applyAlignment="1">
      <alignment/>
    </xf>
    <xf numFmtId="173" fontId="1" fillId="33" borderId="30" xfId="0" applyNumberFormat="1" applyFont="1" applyFill="1" applyBorder="1" applyAlignment="1">
      <alignment horizontal="center" vertical="center"/>
    </xf>
    <xf numFmtId="173" fontId="1" fillId="33" borderId="30" xfId="0" applyNumberFormat="1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 horizontal="center"/>
    </xf>
    <xf numFmtId="173" fontId="1" fillId="33" borderId="25" xfId="40" applyNumberFormat="1" applyFont="1" applyFill="1" applyBorder="1" applyAlignment="1">
      <alignment horizontal="right" wrapText="1"/>
    </xf>
    <xf numFmtId="3" fontId="8" fillId="33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9" fontId="0" fillId="34" borderId="32" xfId="0" applyNumberFormat="1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 wrapText="1"/>
    </xf>
    <xf numFmtId="0" fontId="0" fillId="33" borderId="23" xfId="0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173" fontId="0" fillId="33" borderId="25" xfId="40" applyNumberFormat="1" applyFont="1" applyFill="1" applyBorder="1" applyAlignment="1">
      <alignment horizontal="center" vertical="top"/>
    </xf>
    <xf numFmtId="173" fontId="1" fillId="33" borderId="30" xfId="40" applyNumberFormat="1" applyFont="1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0" fontId="0" fillId="33" borderId="13" xfId="0" applyFill="1" applyBorder="1" applyAlignment="1">
      <alignment horizontal="center"/>
    </xf>
    <xf numFmtId="9" fontId="0" fillId="0" borderId="11" xfId="0" applyNumberForma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14" fontId="0" fillId="0" borderId="0" xfId="0" applyNumberFormat="1" applyFill="1" applyBorder="1" applyAlignment="1">
      <alignment horizontal="center" vertical="center"/>
    </xf>
    <xf numFmtId="173" fontId="1" fillId="0" borderId="0" xfId="4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justify" vertical="top"/>
    </xf>
    <xf numFmtId="173" fontId="0" fillId="0" borderId="29" xfId="40" applyNumberFormat="1" applyFont="1" applyFill="1" applyBorder="1" applyAlignment="1">
      <alignment horizontal="center" wrapText="1"/>
    </xf>
    <xf numFmtId="173" fontId="0" fillId="0" borderId="34" xfId="40" applyNumberFormat="1" applyFont="1" applyFill="1" applyBorder="1" applyAlignment="1">
      <alignment horizontal="center" wrapText="1"/>
    </xf>
    <xf numFmtId="173" fontId="0" fillId="0" borderId="33" xfId="40" applyNumberFormat="1" applyFont="1" applyFill="1" applyBorder="1" applyAlignment="1">
      <alignment horizontal="center" wrapText="1"/>
    </xf>
    <xf numFmtId="173" fontId="0" fillId="0" borderId="35" xfId="40" applyNumberFormat="1" applyFont="1" applyFill="1" applyBorder="1" applyAlignment="1">
      <alignment horizontal="center" wrapText="1"/>
    </xf>
    <xf numFmtId="173" fontId="0" fillId="0" borderId="28" xfId="40" applyNumberFormat="1" applyFont="1" applyFill="1" applyBorder="1" applyAlignment="1">
      <alignment horizontal="center" wrapText="1"/>
    </xf>
    <xf numFmtId="173" fontId="0" fillId="0" borderId="36" xfId="40" applyNumberFormat="1" applyFont="1" applyFill="1" applyBorder="1" applyAlignment="1">
      <alignment horizontal="center" wrapText="1"/>
    </xf>
    <xf numFmtId="173" fontId="1" fillId="33" borderId="21" xfId="40" applyNumberFormat="1" applyFont="1" applyFill="1" applyBorder="1" applyAlignment="1">
      <alignment horizontal="center" wrapText="1"/>
    </xf>
    <xf numFmtId="173" fontId="1" fillId="33" borderId="37" xfId="40" applyNumberFormat="1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173" fontId="1" fillId="33" borderId="29" xfId="40" applyNumberFormat="1" applyFont="1" applyFill="1" applyBorder="1" applyAlignment="1">
      <alignment horizontal="center" wrapText="1"/>
    </xf>
    <xf numFmtId="173" fontId="1" fillId="33" borderId="34" xfId="40" applyNumberFormat="1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14" fontId="0" fillId="0" borderId="11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justify" vertical="top" wrapText="1"/>
    </xf>
    <xf numFmtId="0" fontId="0" fillId="0" borderId="15" xfId="0" applyBorder="1" applyAlignment="1">
      <alignment horizontal="justify" vertical="top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/>
    </xf>
    <xf numFmtId="0" fontId="0" fillId="0" borderId="10" xfId="0" applyBorder="1" applyAlignment="1">
      <alignment horizontal="center" vertical="top" wrapText="1"/>
    </xf>
    <xf numFmtId="0" fontId="0" fillId="0" borderId="42" xfId="0" applyBorder="1" applyAlignment="1">
      <alignment horizontal="justify" vertical="top" wrapText="1"/>
    </xf>
    <xf numFmtId="0" fontId="1" fillId="0" borderId="43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42" xfId="0" applyBorder="1" applyAlignment="1">
      <alignment horizontal="justify" vertical="top"/>
    </xf>
    <xf numFmtId="0" fontId="1" fillId="0" borderId="43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173" fontId="0" fillId="0" borderId="10" xfId="40" applyNumberFormat="1" applyFont="1" applyBorder="1" applyAlignment="1">
      <alignment horizontal="justify" vertical="top"/>
    </xf>
    <xf numFmtId="173" fontId="0" fillId="0" borderId="27" xfId="40" applyNumberFormat="1" applyFont="1" applyBorder="1" applyAlignment="1">
      <alignment horizontal="justify" vertical="top"/>
    </xf>
    <xf numFmtId="14" fontId="0" fillId="0" borderId="11" xfId="0" applyNumberForma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justify" vertical="top"/>
    </xf>
    <xf numFmtId="0" fontId="1" fillId="0" borderId="32" xfId="0" applyFont="1" applyBorder="1" applyAlignment="1">
      <alignment horizontal="justify" vertical="top"/>
    </xf>
    <xf numFmtId="0" fontId="0" fillId="0" borderId="31" xfId="0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35" borderId="21" xfId="0" applyFont="1" applyFill="1" applyBorder="1" applyAlignment="1">
      <alignment horizontal="center" wrapText="1"/>
    </xf>
    <xf numFmtId="0" fontId="1" fillId="35" borderId="45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173" fontId="1" fillId="33" borderId="13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32" xfId="0" applyBorder="1" applyAlignment="1">
      <alignment horizontal="justify" vertical="top" wrapText="1"/>
    </xf>
    <xf numFmtId="0" fontId="0" fillId="0" borderId="32" xfId="0" applyBorder="1" applyAlignment="1">
      <alignment horizontal="left" vertical="top" wrapText="1"/>
    </xf>
    <xf numFmtId="173" fontId="1" fillId="33" borderId="46" xfId="40" applyNumberFormat="1" applyFont="1" applyFill="1" applyBorder="1" applyAlignment="1">
      <alignment horizontal="center" vertical="top"/>
    </xf>
    <xf numFmtId="173" fontId="1" fillId="33" borderId="18" xfId="40" applyNumberFormat="1" applyFont="1" applyFill="1" applyBorder="1" applyAlignment="1">
      <alignment horizontal="center" vertical="top"/>
    </xf>
    <xf numFmtId="173" fontId="1" fillId="33" borderId="21" xfId="40" applyNumberFormat="1" applyFont="1" applyFill="1" applyBorder="1" applyAlignment="1">
      <alignment horizontal="center" vertical="top"/>
    </xf>
    <xf numFmtId="173" fontId="1" fillId="33" borderId="45" xfId="40" applyNumberFormat="1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73" fontId="0" fillId="0" borderId="29" xfId="40" applyNumberFormat="1" applyFont="1" applyBorder="1" applyAlignment="1">
      <alignment horizontal="justify" vertical="top"/>
    </xf>
    <xf numFmtId="173" fontId="0" fillId="0" borderId="14" xfId="40" applyNumberFormat="1" applyFont="1" applyBorder="1" applyAlignment="1">
      <alignment horizontal="justify" vertical="top"/>
    </xf>
    <xf numFmtId="173" fontId="0" fillId="0" borderId="48" xfId="40" applyNumberFormat="1" applyFont="1" applyBorder="1" applyAlignment="1">
      <alignment horizontal="justify" vertical="top"/>
    </xf>
    <xf numFmtId="173" fontId="0" fillId="0" borderId="13" xfId="40" applyNumberFormat="1" applyFont="1" applyBorder="1" applyAlignment="1">
      <alignment horizontal="justify" vertical="top"/>
    </xf>
    <xf numFmtId="173" fontId="0" fillId="0" borderId="28" xfId="40" applyNumberFormat="1" applyFont="1" applyBorder="1" applyAlignment="1">
      <alignment horizontal="justify" vertical="top"/>
    </xf>
    <xf numFmtId="14" fontId="0" fillId="0" borderId="1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75" zoomScaleSheetLayoutView="75" zoomScalePageLayoutView="0" workbookViewId="0" topLeftCell="A130">
      <pane xSplit="17505" topLeftCell="K1" activePane="topLeft" state="split"/>
      <selection pane="topLeft" activeCell="C153" sqref="C153"/>
      <selection pane="topRight" activeCell="K68" sqref="K68"/>
    </sheetView>
  </sheetViews>
  <sheetFormatPr defaultColWidth="9.00390625" defaultRowHeight="12.75"/>
  <cols>
    <col min="1" max="1" width="18.875" style="0" customWidth="1"/>
    <col min="2" max="2" width="19.625" style="0" customWidth="1"/>
    <col min="3" max="3" width="55.00390625" style="0" bestFit="1" customWidth="1"/>
    <col min="4" max="4" width="21.875" style="0" customWidth="1"/>
    <col min="5" max="5" width="12.25390625" style="0" customWidth="1"/>
    <col min="6" max="6" width="14.125" style="0" customWidth="1"/>
    <col min="7" max="7" width="15.25390625" style="0" customWidth="1"/>
    <col min="8" max="8" width="19.875" style="0" customWidth="1"/>
    <col min="9" max="9" width="15.75390625" style="0" bestFit="1" customWidth="1"/>
    <col min="10" max="10" width="18.00390625" style="0" bestFit="1" customWidth="1"/>
    <col min="11" max="11" width="15.375" style="0" customWidth="1"/>
    <col min="12" max="15" width="9.125" style="2" customWidth="1"/>
  </cols>
  <sheetData>
    <row r="1" spans="1:11" ht="15.75">
      <c r="A1" s="183" t="s">
        <v>170</v>
      </c>
      <c r="B1" s="183"/>
      <c r="C1" s="183"/>
      <c r="D1" s="183"/>
      <c r="E1" s="183"/>
      <c r="F1" s="183"/>
      <c r="G1" s="183"/>
      <c r="H1" s="183"/>
      <c r="I1" s="183"/>
      <c r="J1" s="183"/>
      <c r="K1" s="1"/>
    </row>
    <row r="3" ht="13.5" thickBot="1"/>
    <row r="4" spans="1:11" ht="43.5" customHeight="1" thickBot="1">
      <c r="A4" s="45" t="s">
        <v>83</v>
      </c>
      <c r="B4" s="44" t="s">
        <v>85</v>
      </c>
      <c r="C4" s="44" t="s">
        <v>82</v>
      </c>
      <c r="D4" s="44" t="s">
        <v>81</v>
      </c>
      <c r="E4" s="205" t="s">
        <v>80</v>
      </c>
      <c r="F4" s="206"/>
      <c r="G4" s="44" t="s">
        <v>79</v>
      </c>
      <c r="H4" s="43" t="s">
        <v>77</v>
      </c>
      <c r="I4" s="194" t="s">
        <v>78</v>
      </c>
      <c r="J4" s="195"/>
      <c r="K4" s="70" t="s">
        <v>84</v>
      </c>
    </row>
    <row r="5" spans="1:11" ht="12.75">
      <c r="A5" s="32" t="s">
        <v>4</v>
      </c>
      <c r="B5" s="36"/>
      <c r="C5" s="36"/>
      <c r="D5" s="36"/>
      <c r="E5" s="36"/>
      <c r="F5" s="36"/>
      <c r="G5" s="36"/>
      <c r="H5" s="36"/>
      <c r="I5" s="37" t="s">
        <v>2</v>
      </c>
      <c r="J5" s="73" t="s">
        <v>7</v>
      </c>
      <c r="K5" s="207" t="s">
        <v>102</v>
      </c>
    </row>
    <row r="6" spans="1:11" ht="135" customHeight="1">
      <c r="A6" s="171" t="s">
        <v>22</v>
      </c>
      <c r="B6" s="173" t="s">
        <v>0</v>
      </c>
      <c r="C6" s="7" t="s">
        <v>5</v>
      </c>
      <c r="D6" s="17" t="s">
        <v>10</v>
      </c>
      <c r="E6" s="3" t="s">
        <v>1</v>
      </c>
      <c r="F6" s="3" t="s">
        <v>39</v>
      </c>
      <c r="G6" s="99">
        <v>41064</v>
      </c>
      <c r="H6" s="4" t="s">
        <v>8</v>
      </c>
      <c r="I6" s="5">
        <v>337285.95</v>
      </c>
      <c r="J6" s="72">
        <f>304.48*I6</f>
        <v>102696826.05600001</v>
      </c>
      <c r="K6" s="122"/>
    </row>
    <row r="7" spans="1:11" ht="180">
      <c r="A7" s="190"/>
      <c r="B7" s="191"/>
      <c r="C7" s="7" t="s">
        <v>6</v>
      </c>
      <c r="D7" s="3" t="s">
        <v>3</v>
      </c>
      <c r="E7" s="3" t="s">
        <v>1</v>
      </c>
      <c r="F7" s="3" t="s">
        <v>39</v>
      </c>
      <c r="G7" s="100">
        <v>41142</v>
      </c>
      <c r="H7" s="3" t="s">
        <v>9</v>
      </c>
      <c r="I7" s="5">
        <v>59521.05</v>
      </c>
      <c r="J7" s="72">
        <f>276.07*I7</f>
        <v>16431976.273500001</v>
      </c>
      <c r="K7" s="208"/>
    </row>
    <row r="8" spans="1:11" ht="13.5" thickBot="1">
      <c r="A8" s="9"/>
      <c r="B8" s="10"/>
      <c r="C8" s="10"/>
      <c r="D8" s="10"/>
      <c r="E8" s="10"/>
      <c r="F8" s="10"/>
      <c r="G8" s="101"/>
      <c r="H8" s="10"/>
      <c r="I8" s="42">
        <f>SUM(I6:I7)</f>
        <v>396807</v>
      </c>
      <c r="J8" s="74">
        <f>SUM(J6:J7)</f>
        <v>119128802.3295</v>
      </c>
      <c r="K8" s="83"/>
    </row>
    <row r="9" spans="1:11" ht="12.75">
      <c r="A9" s="32" t="s">
        <v>11</v>
      </c>
      <c r="B9" s="36"/>
      <c r="C9" s="36"/>
      <c r="D9" s="36"/>
      <c r="E9" s="36"/>
      <c r="F9" s="36"/>
      <c r="G9" s="37"/>
      <c r="H9" s="36"/>
      <c r="I9" s="188" t="s">
        <v>24</v>
      </c>
      <c r="J9" s="189"/>
      <c r="K9" s="207" t="s">
        <v>102</v>
      </c>
    </row>
    <row r="10" spans="1:11" ht="25.5">
      <c r="A10" s="160" t="s">
        <v>14</v>
      </c>
      <c r="B10" s="162" t="s">
        <v>13</v>
      </c>
      <c r="C10" s="179" t="s">
        <v>12</v>
      </c>
      <c r="D10" s="196" t="s">
        <v>13</v>
      </c>
      <c r="E10" s="3" t="s">
        <v>17</v>
      </c>
      <c r="F10" s="166" t="s">
        <v>40</v>
      </c>
      <c r="G10" s="186">
        <v>41304</v>
      </c>
      <c r="H10" s="3" t="s">
        <v>41</v>
      </c>
      <c r="I10" s="184">
        <f>1489000000*0.8661</f>
        <v>1289622900</v>
      </c>
      <c r="J10" s="185"/>
      <c r="K10" s="122"/>
    </row>
    <row r="11" spans="1:11" ht="77.25" customHeight="1">
      <c r="A11" s="192"/>
      <c r="B11" s="193"/>
      <c r="C11" s="179"/>
      <c r="D11" s="199"/>
      <c r="E11" s="3" t="s">
        <v>23</v>
      </c>
      <c r="F11" s="166"/>
      <c r="G11" s="187"/>
      <c r="H11" s="3" t="s">
        <v>42</v>
      </c>
      <c r="I11" s="184">
        <f>1489000000*0.1339</f>
        <v>199377100</v>
      </c>
      <c r="J11" s="185"/>
      <c r="K11" s="208"/>
    </row>
    <row r="12" spans="1:11" ht="13.5" thickBot="1">
      <c r="A12" s="9"/>
      <c r="B12" s="10"/>
      <c r="C12" s="10"/>
      <c r="D12" s="10"/>
      <c r="E12" s="10"/>
      <c r="F12" s="10"/>
      <c r="G12" s="101"/>
      <c r="H12" s="10"/>
      <c r="I12" s="197">
        <f>SUM(I10:J11)</f>
        <v>1489000000</v>
      </c>
      <c r="J12" s="198"/>
      <c r="K12" s="84"/>
    </row>
    <row r="13" spans="1:11" ht="12.75">
      <c r="A13" s="32" t="s">
        <v>15</v>
      </c>
      <c r="B13" s="36"/>
      <c r="C13" s="36"/>
      <c r="D13" s="36"/>
      <c r="E13" s="36"/>
      <c r="F13" s="36"/>
      <c r="G13" s="37"/>
      <c r="H13" s="36"/>
      <c r="I13" s="188" t="s">
        <v>24</v>
      </c>
      <c r="J13" s="189"/>
      <c r="K13" s="207" t="s">
        <v>102</v>
      </c>
    </row>
    <row r="14" spans="1:11" ht="36" customHeight="1">
      <c r="A14" s="170" t="s">
        <v>19</v>
      </c>
      <c r="B14" s="172" t="s">
        <v>18</v>
      </c>
      <c r="C14" s="179" t="s">
        <v>20</v>
      </c>
      <c r="D14" s="166" t="s">
        <v>18</v>
      </c>
      <c r="E14" s="3" t="s">
        <v>25</v>
      </c>
      <c r="F14" s="166" t="s">
        <v>39</v>
      </c>
      <c r="G14" s="186">
        <v>41114</v>
      </c>
      <c r="H14" s="3" t="s">
        <v>43</v>
      </c>
      <c r="I14" s="184">
        <v>414667319</v>
      </c>
      <c r="J14" s="185"/>
      <c r="K14" s="122"/>
    </row>
    <row r="15" spans="1:11" ht="54.75" customHeight="1">
      <c r="A15" s="170"/>
      <c r="B15" s="172"/>
      <c r="C15" s="179"/>
      <c r="D15" s="166"/>
      <c r="E15" s="3" t="s">
        <v>23</v>
      </c>
      <c r="F15" s="166"/>
      <c r="G15" s="187"/>
      <c r="H15" s="3" t="s">
        <v>42</v>
      </c>
      <c r="I15" s="184">
        <v>64108017</v>
      </c>
      <c r="J15" s="185"/>
      <c r="K15" s="208"/>
    </row>
    <row r="16" spans="1:11" ht="13.5" thickBot="1">
      <c r="A16" s="9"/>
      <c r="B16" s="10"/>
      <c r="C16" s="10"/>
      <c r="D16" s="10"/>
      <c r="E16" s="10"/>
      <c r="F16" s="10"/>
      <c r="G16" s="101"/>
      <c r="H16" s="10"/>
      <c r="I16" s="197">
        <f>SUM(I14:J15)</f>
        <v>478775336</v>
      </c>
      <c r="J16" s="198"/>
      <c r="K16" s="85"/>
    </row>
    <row r="17" spans="1:11" ht="12.75" customHeight="1">
      <c r="A17" s="32" t="s">
        <v>21</v>
      </c>
      <c r="B17" s="36"/>
      <c r="C17" s="36"/>
      <c r="D17" s="36"/>
      <c r="E17" s="36"/>
      <c r="F17" s="36"/>
      <c r="G17" s="37"/>
      <c r="H17" s="36"/>
      <c r="I17" s="188" t="s">
        <v>50</v>
      </c>
      <c r="J17" s="189"/>
      <c r="K17" s="207" t="s">
        <v>89</v>
      </c>
    </row>
    <row r="18" spans="1:11" ht="75" customHeight="1">
      <c r="A18" s="170" t="s">
        <v>30</v>
      </c>
      <c r="B18" s="172" t="s">
        <v>27</v>
      </c>
      <c r="C18" s="179" t="s">
        <v>29</v>
      </c>
      <c r="D18" s="166" t="s">
        <v>27</v>
      </c>
      <c r="E18" s="166" t="s">
        <v>1</v>
      </c>
      <c r="F18" s="166" t="s">
        <v>16</v>
      </c>
      <c r="G18" s="186">
        <v>41374</v>
      </c>
      <c r="H18" s="3" t="s">
        <v>41</v>
      </c>
      <c r="I18" s="185">
        <v>251169000</v>
      </c>
      <c r="J18" s="211"/>
      <c r="K18" s="221"/>
    </row>
    <row r="19" spans="1:11" ht="79.5" customHeight="1" thickBot="1">
      <c r="A19" s="160"/>
      <c r="B19" s="162"/>
      <c r="C19" s="180" t="s">
        <v>28</v>
      </c>
      <c r="D19" s="196"/>
      <c r="E19" s="196"/>
      <c r="F19" s="196"/>
      <c r="G19" s="216"/>
      <c r="H19" s="6" t="s">
        <v>42</v>
      </c>
      <c r="I19" s="209">
        <v>38831000</v>
      </c>
      <c r="J19" s="210"/>
      <c r="K19" s="221"/>
    </row>
    <row r="20" spans="1:11" ht="15.75" customHeight="1" thickBot="1">
      <c r="A20" s="95"/>
      <c r="B20" s="62"/>
      <c r="C20" s="96"/>
      <c r="D20" s="62"/>
      <c r="E20" s="62"/>
      <c r="F20" s="62"/>
      <c r="G20" s="59"/>
      <c r="H20" s="62"/>
      <c r="I20" s="203">
        <f>I18+I19</f>
        <v>290000000</v>
      </c>
      <c r="J20" s="204"/>
      <c r="K20" s="97"/>
    </row>
    <row r="21" spans="1:11" ht="12.75">
      <c r="A21" s="90" t="s">
        <v>26</v>
      </c>
      <c r="B21" s="91"/>
      <c r="C21" s="91"/>
      <c r="D21" s="91"/>
      <c r="E21" s="91"/>
      <c r="F21" s="91"/>
      <c r="G21" s="91"/>
      <c r="H21" s="92"/>
      <c r="I21" s="93" t="s">
        <v>2</v>
      </c>
      <c r="J21" s="94" t="s">
        <v>7</v>
      </c>
      <c r="K21" s="221" t="s">
        <v>103</v>
      </c>
    </row>
    <row r="22" spans="1:11" ht="78.75">
      <c r="A22" s="160" t="s">
        <v>34</v>
      </c>
      <c r="B22" s="162" t="s">
        <v>35</v>
      </c>
      <c r="C22" s="177" t="s">
        <v>36</v>
      </c>
      <c r="D22" s="151" t="s">
        <v>38</v>
      </c>
      <c r="E22" s="8" t="s">
        <v>37</v>
      </c>
      <c r="F22" s="153" t="s">
        <v>72</v>
      </c>
      <c r="G22" s="214">
        <v>41762</v>
      </c>
      <c r="H22" s="4" t="s">
        <v>33</v>
      </c>
      <c r="I22" s="38">
        <v>45752.99</v>
      </c>
      <c r="J22" s="75">
        <v>13659555</v>
      </c>
      <c r="K22" s="122"/>
    </row>
    <row r="23" spans="1:11" ht="51">
      <c r="A23" s="181"/>
      <c r="B23" s="182"/>
      <c r="C23" s="178"/>
      <c r="D23" s="164"/>
      <c r="E23" s="3" t="s">
        <v>23</v>
      </c>
      <c r="F23" s="200"/>
      <c r="G23" s="215"/>
      <c r="H23" s="6" t="s">
        <v>32</v>
      </c>
      <c r="I23" s="38">
        <v>8074.01</v>
      </c>
      <c r="J23" s="75">
        <v>2410496</v>
      </c>
      <c r="K23" s="208"/>
    </row>
    <row r="24" spans="1:11" ht="15.75" customHeight="1" thickBot="1">
      <c r="A24" s="9"/>
      <c r="B24" s="10"/>
      <c r="C24" s="10"/>
      <c r="D24" s="10"/>
      <c r="E24" s="10"/>
      <c r="F24" s="10"/>
      <c r="G24" s="10"/>
      <c r="H24" s="10"/>
      <c r="I24" s="11">
        <f>I22+I23</f>
        <v>53827</v>
      </c>
      <c r="J24" s="76">
        <v>16070051</v>
      </c>
      <c r="K24" s="86"/>
    </row>
    <row r="25" spans="1:11" ht="12.75">
      <c r="A25" s="32" t="s">
        <v>31</v>
      </c>
      <c r="B25" s="33"/>
      <c r="C25" s="33"/>
      <c r="D25" s="33"/>
      <c r="E25" s="33"/>
      <c r="F25" s="33"/>
      <c r="G25" s="33"/>
      <c r="H25" s="34"/>
      <c r="I25" s="119" t="s">
        <v>50</v>
      </c>
      <c r="J25" s="120"/>
      <c r="K25" s="207" t="s">
        <v>91</v>
      </c>
    </row>
    <row r="26" spans="1:11" ht="47.25">
      <c r="A26" s="160" t="s">
        <v>46</v>
      </c>
      <c r="B26" s="162" t="s">
        <v>45</v>
      </c>
      <c r="C26" s="18" t="s">
        <v>47</v>
      </c>
      <c r="D26" s="158" t="s">
        <v>10</v>
      </c>
      <c r="E26" s="166" t="s">
        <v>1</v>
      </c>
      <c r="F26" s="158" t="s">
        <v>48</v>
      </c>
      <c r="G26" s="168">
        <v>41814</v>
      </c>
      <c r="H26" s="19" t="s">
        <v>49</v>
      </c>
      <c r="I26" s="184">
        <v>52932933</v>
      </c>
      <c r="J26" s="185"/>
      <c r="K26" s="122"/>
    </row>
    <row r="27" spans="1:11" ht="26.25" thickBot="1">
      <c r="A27" s="161"/>
      <c r="B27" s="163"/>
      <c r="C27" s="46"/>
      <c r="D27" s="159"/>
      <c r="E27" s="167"/>
      <c r="F27" s="159"/>
      <c r="G27" s="169"/>
      <c r="H27" s="47" t="s">
        <v>51</v>
      </c>
      <c r="I27" s="212">
        <v>17644332</v>
      </c>
      <c r="J27" s="213"/>
      <c r="K27" s="122"/>
    </row>
    <row r="28" spans="1:11" ht="15.75" thickBot="1">
      <c r="A28" s="25"/>
      <c r="B28" s="26"/>
      <c r="C28" s="27"/>
      <c r="D28" s="28"/>
      <c r="E28" s="29"/>
      <c r="F28" s="28"/>
      <c r="G28" s="30"/>
      <c r="H28" s="31"/>
      <c r="I28" s="201">
        <v>70577265</v>
      </c>
      <c r="J28" s="202"/>
      <c r="K28" s="98"/>
    </row>
    <row r="29" spans="1:11" ht="12.75" customHeight="1">
      <c r="A29" s="32" t="s">
        <v>44</v>
      </c>
      <c r="B29" s="33"/>
      <c r="C29" s="33"/>
      <c r="D29" s="33"/>
      <c r="E29" s="33"/>
      <c r="F29" s="33"/>
      <c r="G29" s="33"/>
      <c r="H29" s="34"/>
      <c r="I29" s="35" t="s">
        <v>2</v>
      </c>
      <c r="J29" s="71" t="s">
        <v>7</v>
      </c>
      <c r="K29" s="221" t="s">
        <v>103</v>
      </c>
    </row>
    <row r="30" spans="1:11" ht="94.5">
      <c r="A30" s="170" t="s">
        <v>58</v>
      </c>
      <c r="B30" s="172" t="s">
        <v>53</v>
      </c>
      <c r="C30" s="149" t="s">
        <v>59</v>
      </c>
      <c r="D30" s="174" t="s">
        <v>54</v>
      </c>
      <c r="E30" s="20" t="s">
        <v>57</v>
      </c>
      <c r="F30" s="153" t="s">
        <v>72</v>
      </c>
      <c r="G30" s="219">
        <v>41977</v>
      </c>
      <c r="H30" s="4" t="s">
        <v>56</v>
      </c>
      <c r="I30" s="38">
        <v>56986</v>
      </c>
      <c r="J30" s="75">
        <v>16849003</v>
      </c>
      <c r="K30" s="122"/>
    </row>
    <row r="31" spans="1:11" ht="39" thickBot="1">
      <c r="A31" s="171"/>
      <c r="B31" s="173"/>
      <c r="C31" s="150"/>
      <c r="D31" s="151"/>
      <c r="E31" s="6" t="s">
        <v>60</v>
      </c>
      <c r="F31" s="154"/>
      <c r="G31" s="214"/>
      <c r="H31" s="6" t="s">
        <v>55</v>
      </c>
      <c r="I31" s="39">
        <v>44688</v>
      </c>
      <c r="J31" s="77">
        <v>14352855</v>
      </c>
      <c r="K31" s="208"/>
    </row>
    <row r="32" spans="1:11" ht="16.5" thickBot="1">
      <c r="A32" s="58"/>
      <c r="B32" s="59"/>
      <c r="C32" s="60"/>
      <c r="D32" s="61"/>
      <c r="E32" s="62"/>
      <c r="F32" s="61"/>
      <c r="G32" s="63"/>
      <c r="H32" s="62"/>
      <c r="I32" s="69">
        <f>I30+I31</f>
        <v>101674</v>
      </c>
      <c r="J32" s="78">
        <f>J30+J31</f>
        <v>31201858</v>
      </c>
      <c r="K32" s="87"/>
    </row>
    <row r="33" spans="1:11" ht="12.75" customHeight="1">
      <c r="A33" s="32" t="s">
        <v>64</v>
      </c>
      <c r="B33" s="33"/>
      <c r="C33" s="33"/>
      <c r="D33" s="33"/>
      <c r="E33" s="33"/>
      <c r="F33" s="33"/>
      <c r="G33" s="33"/>
      <c r="H33" s="34"/>
      <c r="I33" s="35" t="s">
        <v>2</v>
      </c>
      <c r="J33" s="71" t="s">
        <v>7</v>
      </c>
      <c r="K33" s="207" t="s">
        <v>91</v>
      </c>
    </row>
    <row r="34" spans="1:11" ht="113.25" customHeight="1" thickBot="1">
      <c r="A34" s="21" t="s">
        <v>68</v>
      </c>
      <c r="B34" s="68" t="s">
        <v>67</v>
      </c>
      <c r="C34" s="24" t="s">
        <v>61</v>
      </c>
      <c r="D34" s="23" t="s">
        <v>62</v>
      </c>
      <c r="E34" s="6" t="s">
        <v>60</v>
      </c>
      <c r="F34" s="23" t="s">
        <v>63</v>
      </c>
      <c r="G34" s="22">
        <v>42194</v>
      </c>
      <c r="H34" s="6" t="s">
        <v>66</v>
      </c>
      <c r="I34" s="39">
        <v>45507</v>
      </c>
      <c r="J34" s="79">
        <v>14146618</v>
      </c>
      <c r="K34" s="222"/>
    </row>
    <row r="35" spans="1:11" ht="16.5" thickBot="1">
      <c r="A35" s="58"/>
      <c r="B35" s="59"/>
      <c r="C35" s="66"/>
      <c r="D35" s="61"/>
      <c r="E35" s="62"/>
      <c r="F35" s="61"/>
      <c r="G35" s="63"/>
      <c r="H35" s="62"/>
      <c r="I35" s="67">
        <f>I34</f>
        <v>45507</v>
      </c>
      <c r="J35" s="80">
        <f>J34</f>
        <v>14146618</v>
      </c>
      <c r="K35" s="87"/>
    </row>
    <row r="36" spans="1:11" ht="15.75">
      <c r="A36" s="48" t="s">
        <v>65</v>
      </c>
      <c r="B36" s="49"/>
      <c r="C36" s="50"/>
      <c r="D36" s="51"/>
      <c r="E36" s="52"/>
      <c r="F36" s="51"/>
      <c r="G36" s="53"/>
      <c r="H36" s="52"/>
      <c r="I36" s="35" t="s">
        <v>75</v>
      </c>
      <c r="J36" s="71" t="s">
        <v>7</v>
      </c>
      <c r="K36" s="121" t="s">
        <v>90</v>
      </c>
    </row>
    <row r="37" spans="1:11" ht="57" customHeight="1">
      <c r="A37" s="160" t="s">
        <v>69</v>
      </c>
      <c r="B37" s="162" t="s">
        <v>70</v>
      </c>
      <c r="C37" s="149" t="s">
        <v>71</v>
      </c>
      <c r="D37" s="151" t="s">
        <v>70</v>
      </c>
      <c r="E37" s="151" t="s">
        <v>74</v>
      </c>
      <c r="F37" s="153" t="s">
        <v>72</v>
      </c>
      <c r="G37" s="214">
        <v>42352</v>
      </c>
      <c r="H37" s="4" t="s">
        <v>73</v>
      </c>
      <c r="I37" s="40">
        <v>240772</v>
      </c>
      <c r="J37" s="81">
        <v>76120068</v>
      </c>
      <c r="K37" s="122"/>
    </row>
    <row r="38" spans="1:11" ht="69.75" customHeight="1" thickBot="1">
      <c r="A38" s="175"/>
      <c r="B38" s="176"/>
      <c r="C38" s="155"/>
      <c r="D38" s="152"/>
      <c r="E38" s="152"/>
      <c r="F38" s="154"/>
      <c r="G38" s="218"/>
      <c r="H38" s="6" t="s">
        <v>92</v>
      </c>
      <c r="I38" s="65">
        <v>42489</v>
      </c>
      <c r="J38" s="82">
        <v>13432897</v>
      </c>
      <c r="K38" s="123"/>
    </row>
    <row r="39" spans="1:11" ht="16.5" thickBot="1">
      <c r="A39" s="58"/>
      <c r="B39" s="59"/>
      <c r="C39" s="60"/>
      <c r="D39" s="61"/>
      <c r="E39" s="62"/>
      <c r="F39" s="61"/>
      <c r="G39" s="63"/>
      <c r="H39" s="62"/>
      <c r="I39" s="64">
        <f>SUM(I37:I38)</f>
        <v>283261</v>
      </c>
      <c r="J39" s="80">
        <f>SUM(J37:J38)</f>
        <v>89552965</v>
      </c>
      <c r="K39" s="87"/>
    </row>
    <row r="40" spans="1:11" ht="12.75">
      <c r="A40" s="48" t="s">
        <v>93</v>
      </c>
      <c r="B40" s="54"/>
      <c r="C40" s="54"/>
      <c r="D40" s="54"/>
      <c r="E40" s="55"/>
      <c r="F40" s="56"/>
      <c r="G40" s="57"/>
      <c r="H40" s="55"/>
      <c r="I40" s="119" t="s">
        <v>50</v>
      </c>
      <c r="J40" s="120"/>
      <c r="K40" s="121" t="s">
        <v>90</v>
      </c>
    </row>
    <row r="41" spans="1:15" s="41" customFormat="1" ht="115.5" customHeight="1">
      <c r="A41" s="156" t="s">
        <v>94</v>
      </c>
      <c r="B41" s="157" t="s">
        <v>121</v>
      </c>
      <c r="C41" s="130" t="s">
        <v>101</v>
      </c>
      <c r="D41" s="136" t="s">
        <v>96</v>
      </c>
      <c r="E41" s="136" t="s">
        <v>1</v>
      </c>
      <c r="F41" s="136" t="s">
        <v>168</v>
      </c>
      <c r="G41" s="217">
        <v>42465</v>
      </c>
      <c r="H41" s="137" t="s">
        <v>97</v>
      </c>
      <c r="I41" s="111">
        <v>12325000000</v>
      </c>
      <c r="J41" s="112"/>
      <c r="K41" s="122"/>
      <c r="L41" s="89"/>
      <c r="M41" s="89"/>
      <c r="N41" s="89"/>
      <c r="O41" s="89"/>
    </row>
    <row r="42" spans="1:15" s="41" customFormat="1" ht="12.75">
      <c r="A42" s="156"/>
      <c r="B42" s="157"/>
      <c r="C42" s="131"/>
      <c r="D42" s="136"/>
      <c r="E42" s="136"/>
      <c r="F42" s="136"/>
      <c r="G42" s="217"/>
      <c r="H42" s="141"/>
      <c r="I42" s="113"/>
      <c r="J42" s="114"/>
      <c r="K42" s="122"/>
      <c r="L42" s="89"/>
      <c r="M42" s="89"/>
      <c r="N42" s="89"/>
      <c r="O42" s="89"/>
    </row>
    <row r="43" spans="1:15" s="41" customFormat="1" ht="84.75" customHeight="1" thickBot="1">
      <c r="A43" s="124"/>
      <c r="B43" s="127"/>
      <c r="C43" s="131"/>
      <c r="D43" s="137"/>
      <c r="E43" s="137"/>
      <c r="F43" s="137"/>
      <c r="G43" s="138"/>
      <c r="H43" s="102" t="s">
        <v>98</v>
      </c>
      <c r="I43" s="115">
        <v>2175000000</v>
      </c>
      <c r="J43" s="116"/>
      <c r="K43" s="123"/>
      <c r="L43" s="89"/>
      <c r="M43" s="89"/>
      <c r="N43" s="89"/>
      <c r="O43" s="89"/>
    </row>
    <row r="44" spans="1:11" ht="16.5" thickBot="1">
      <c r="A44" s="58"/>
      <c r="B44" s="59"/>
      <c r="C44" s="60"/>
      <c r="D44" s="61"/>
      <c r="E44" s="62"/>
      <c r="F44" s="61"/>
      <c r="G44" s="63"/>
      <c r="H44" s="62"/>
      <c r="I44" s="145">
        <f>SUM(I41:I43)</f>
        <v>14500000000</v>
      </c>
      <c r="J44" s="146"/>
      <c r="K44" s="88"/>
    </row>
    <row r="45" spans="1:11" ht="12" customHeight="1">
      <c r="A45" s="48" t="s">
        <v>76</v>
      </c>
      <c r="B45" s="54"/>
      <c r="C45" s="54"/>
      <c r="D45" s="54"/>
      <c r="E45" s="55"/>
      <c r="F45" s="56"/>
      <c r="G45" s="57"/>
      <c r="H45" s="55"/>
      <c r="I45" s="119" t="s">
        <v>50</v>
      </c>
      <c r="J45" s="120"/>
      <c r="K45" s="121" t="s">
        <v>90</v>
      </c>
    </row>
    <row r="46" spans="1:15" s="41" customFormat="1" ht="67.5" customHeight="1">
      <c r="A46" s="124" t="s">
        <v>95</v>
      </c>
      <c r="B46" s="127" t="s">
        <v>122</v>
      </c>
      <c r="C46" s="130" t="s">
        <v>100</v>
      </c>
      <c r="D46" s="137" t="s">
        <v>99</v>
      </c>
      <c r="E46" s="136" t="s">
        <v>1</v>
      </c>
      <c r="F46" s="136" t="s">
        <v>168</v>
      </c>
      <c r="G46" s="138">
        <v>42531</v>
      </c>
      <c r="H46" s="137" t="s">
        <v>97</v>
      </c>
      <c r="I46" s="111">
        <v>340000000</v>
      </c>
      <c r="J46" s="112"/>
      <c r="K46" s="122"/>
      <c r="L46" s="89"/>
      <c r="M46" s="89"/>
      <c r="N46" s="89"/>
      <c r="O46" s="89"/>
    </row>
    <row r="47" spans="1:15" s="41" customFormat="1" ht="12.75" customHeight="1">
      <c r="A47" s="125"/>
      <c r="B47" s="128"/>
      <c r="C47" s="131"/>
      <c r="D47" s="147"/>
      <c r="E47" s="136"/>
      <c r="F47" s="136"/>
      <c r="G47" s="139"/>
      <c r="H47" s="141"/>
      <c r="I47" s="113"/>
      <c r="J47" s="114"/>
      <c r="K47" s="122"/>
      <c r="L47" s="89"/>
      <c r="M47" s="89"/>
      <c r="N47" s="89"/>
      <c r="O47" s="89"/>
    </row>
    <row r="48" spans="1:15" s="41" customFormat="1" ht="69" customHeight="1" thickBot="1">
      <c r="A48" s="126"/>
      <c r="B48" s="129"/>
      <c r="C48" s="132"/>
      <c r="D48" s="148"/>
      <c r="E48" s="137"/>
      <c r="F48" s="137"/>
      <c r="G48" s="140"/>
      <c r="H48" s="102" t="s">
        <v>98</v>
      </c>
      <c r="I48" s="115">
        <v>60000000</v>
      </c>
      <c r="J48" s="116"/>
      <c r="K48" s="123"/>
      <c r="L48" s="89"/>
      <c r="M48" s="89"/>
      <c r="N48" s="89"/>
      <c r="O48" s="89"/>
    </row>
    <row r="49" spans="1:11" ht="16.5" thickBot="1">
      <c r="A49" s="58"/>
      <c r="B49" s="59"/>
      <c r="C49" s="60"/>
      <c r="D49" s="61"/>
      <c r="E49" s="62"/>
      <c r="F49" s="61"/>
      <c r="G49" s="63"/>
      <c r="H49" s="62"/>
      <c r="I49" s="117">
        <f>SUM(I46:I48)</f>
        <v>400000000</v>
      </c>
      <c r="J49" s="118"/>
      <c r="K49" s="88"/>
    </row>
    <row r="50" spans="1:11" ht="12" customHeight="1">
      <c r="A50" s="48" t="s">
        <v>104</v>
      </c>
      <c r="B50" s="54"/>
      <c r="C50" s="54"/>
      <c r="D50" s="54"/>
      <c r="E50" s="55"/>
      <c r="F50" s="56"/>
      <c r="G50" s="57"/>
      <c r="H50" s="55"/>
      <c r="I50" s="119" t="s">
        <v>50</v>
      </c>
      <c r="J50" s="120"/>
      <c r="K50" s="121" t="s">
        <v>90</v>
      </c>
    </row>
    <row r="51" spans="1:15" s="41" customFormat="1" ht="67.5" customHeight="1">
      <c r="A51" s="124" t="s">
        <v>105</v>
      </c>
      <c r="B51" s="127" t="s">
        <v>123</v>
      </c>
      <c r="C51" s="130" t="s">
        <v>106</v>
      </c>
      <c r="D51" s="133" t="s">
        <v>107</v>
      </c>
      <c r="E51" s="136" t="s">
        <v>1</v>
      </c>
      <c r="F51" s="136" t="s">
        <v>168</v>
      </c>
      <c r="G51" s="138">
        <v>42564</v>
      </c>
      <c r="H51" s="137" t="s">
        <v>97</v>
      </c>
      <c r="I51" s="111">
        <v>748000000</v>
      </c>
      <c r="J51" s="112"/>
      <c r="K51" s="122"/>
      <c r="L51" s="89"/>
      <c r="M51" s="89"/>
      <c r="N51" s="89"/>
      <c r="O51" s="89"/>
    </row>
    <row r="52" spans="1:15" s="41" customFormat="1" ht="12.75" customHeight="1">
      <c r="A52" s="125"/>
      <c r="B52" s="128"/>
      <c r="C52" s="131"/>
      <c r="D52" s="134"/>
      <c r="E52" s="136"/>
      <c r="F52" s="136"/>
      <c r="G52" s="139"/>
      <c r="H52" s="141"/>
      <c r="I52" s="113"/>
      <c r="J52" s="114"/>
      <c r="K52" s="122"/>
      <c r="L52" s="89"/>
      <c r="M52" s="89"/>
      <c r="N52" s="89"/>
      <c r="O52" s="89"/>
    </row>
    <row r="53" spans="1:15" s="41" customFormat="1" ht="69" customHeight="1" thickBot="1">
      <c r="A53" s="126"/>
      <c r="B53" s="129"/>
      <c r="C53" s="132"/>
      <c r="D53" s="135"/>
      <c r="E53" s="137"/>
      <c r="F53" s="137"/>
      <c r="G53" s="140"/>
      <c r="H53" s="102" t="s">
        <v>98</v>
      </c>
      <c r="I53" s="115">
        <v>132000000</v>
      </c>
      <c r="J53" s="116"/>
      <c r="K53" s="123"/>
      <c r="L53" s="89"/>
      <c r="M53" s="89"/>
      <c r="N53" s="89"/>
      <c r="O53" s="89"/>
    </row>
    <row r="54" spans="1:11" ht="16.5" thickBot="1">
      <c r="A54" s="58"/>
      <c r="B54" s="59"/>
      <c r="C54" s="60"/>
      <c r="D54" s="61"/>
      <c r="E54" s="62"/>
      <c r="F54" s="61"/>
      <c r="G54" s="63"/>
      <c r="H54" s="62"/>
      <c r="I54" s="117">
        <f>SUM(I51:I53)</f>
        <v>880000000</v>
      </c>
      <c r="J54" s="118"/>
      <c r="K54" s="88"/>
    </row>
    <row r="55" spans="1:11" ht="12" customHeight="1">
      <c r="A55" s="110" t="s">
        <v>108</v>
      </c>
      <c r="B55" s="54"/>
      <c r="C55" s="54"/>
      <c r="D55" s="54"/>
      <c r="E55" s="55"/>
      <c r="F55" s="56"/>
      <c r="G55" s="57"/>
      <c r="H55" s="55"/>
      <c r="I55" s="119" t="s">
        <v>50</v>
      </c>
      <c r="J55" s="120"/>
      <c r="K55" s="121" t="s">
        <v>90</v>
      </c>
    </row>
    <row r="56" spans="1:15" s="41" customFormat="1" ht="67.5" customHeight="1">
      <c r="A56" s="124" t="s">
        <v>109</v>
      </c>
      <c r="B56" s="127" t="s">
        <v>124</v>
      </c>
      <c r="C56" s="130" t="s">
        <v>106</v>
      </c>
      <c r="D56" s="133" t="s">
        <v>112</v>
      </c>
      <c r="E56" s="136" t="s">
        <v>1</v>
      </c>
      <c r="F56" s="136" t="s">
        <v>168</v>
      </c>
      <c r="G56" s="138">
        <v>42627</v>
      </c>
      <c r="H56" s="137" t="s">
        <v>97</v>
      </c>
      <c r="I56" s="111">
        <v>514250000</v>
      </c>
      <c r="J56" s="112"/>
      <c r="K56" s="122"/>
      <c r="L56" s="89"/>
      <c r="M56" s="89"/>
      <c r="N56" s="89"/>
      <c r="O56" s="89"/>
    </row>
    <row r="57" spans="1:15" s="41" customFormat="1" ht="12.75" customHeight="1">
      <c r="A57" s="125"/>
      <c r="B57" s="128"/>
      <c r="C57" s="131"/>
      <c r="D57" s="134"/>
      <c r="E57" s="136"/>
      <c r="F57" s="136"/>
      <c r="G57" s="139"/>
      <c r="H57" s="141"/>
      <c r="I57" s="113"/>
      <c r="J57" s="114"/>
      <c r="K57" s="122"/>
      <c r="L57" s="89"/>
      <c r="M57" s="89"/>
      <c r="N57" s="89"/>
      <c r="O57" s="89"/>
    </row>
    <row r="58" spans="1:15" s="41" customFormat="1" ht="69" customHeight="1" thickBot="1">
      <c r="A58" s="126"/>
      <c r="B58" s="129"/>
      <c r="C58" s="132"/>
      <c r="D58" s="135"/>
      <c r="E58" s="137"/>
      <c r="F58" s="137"/>
      <c r="G58" s="140"/>
      <c r="H58" s="102" t="s">
        <v>98</v>
      </c>
      <c r="I58" s="115">
        <v>90750000</v>
      </c>
      <c r="J58" s="116"/>
      <c r="K58" s="123"/>
      <c r="L58" s="89"/>
      <c r="M58" s="89"/>
      <c r="N58" s="89"/>
      <c r="O58" s="89"/>
    </row>
    <row r="59" spans="1:11" ht="16.5" thickBot="1">
      <c r="A59" s="58"/>
      <c r="B59" s="59"/>
      <c r="C59" s="60"/>
      <c r="D59" s="61"/>
      <c r="E59" s="62"/>
      <c r="F59" s="61"/>
      <c r="G59" s="63"/>
      <c r="H59" s="62"/>
      <c r="I59" s="117">
        <f>SUM(I56:I58)</f>
        <v>605000000</v>
      </c>
      <c r="J59" s="118"/>
      <c r="K59" s="88"/>
    </row>
    <row r="60" spans="1:11" ht="12" customHeight="1">
      <c r="A60" s="48" t="s">
        <v>110</v>
      </c>
      <c r="B60" s="54"/>
      <c r="C60" s="54"/>
      <c r="D60" s="54"/>
      <c r="E60" s="55"/>
      <c r="F60" s="56"/>
      <c r="G60" s="57"/>
      <c r="H60" s="55"/>
      <c r="I60" s="119" t="s">
        <v>50</v>
      </c>
      <c r="J60" s="120"/>
      <c r="K60" s="121" t="s">
        <v>90</v>
      </c>
    </row>
    <row r="61" spans="1:15" s="41" customFormat="1" ht="67.5" customHeight="1">
      <c r="A61" s="124" t="s">
        <v>111</v>
      </c>
      <c r="B61" s="127" t="s">
        <v>125</v>
      </c>
      <c r="C61" s="130" t="s">
        <v>117</v>
      </c>
      <c r="D61" s="133" t="s">
        <v>113</v>
      </c>
      <c r="E61" s="136" t="s">
        <v>1</v>
      </c>
      <c r="F61" s="136" t="s">
        <v>168</v>
      </c>
      <c r="G61" s="138">
        <v>42639</v>
      </c>
      <c r="H61" s="137" t="s">
        <v>97</v>
      </c>
      <c r="I61" s="111">
        <v>1275000000</v>
      </c>
      <c r="J61" s="112"/>
      <c r="K61" s="122"/>
      <c r="L61" s="89"/>
      <c r="M61" s="89"/>
      <c r="N61" s="89"/>
      <c r="O61" s="89"/>
    </row>
    <row r="62" spans="1:15" s="41" customFormat="1" ht="12.75" customHeight="1">
      <c r="A62" s="125"/>
      <c r="B62" s="128"/>
      <c r="C62" s="131"/>
      <c r="D62" s="134"/>
      <c r="E62" s="136"/>
      <c r="F62" s="136"/>
      <c r="G62" s="139"/>
      <c r="H62" s="141"/>
      <c r="I62" s="113"/>
      <c r="J62" s="114"/>
      <c r="K62" s="122"/>
      <c r="L62" s="89"/>
      <c r="M62" s="89"/>
      <c r="N62" s="89"/>
      <c r="O62" s="89"/>
    </row>
    <row r="63" spans="1:15" s="41" customFormat="1" ht="84" customHeight="1" thickBot="1">
      <c r="A63" s="126"/>
      <c r="B63" s="129"/>
      <c r="C63" s="132"/>
      <c r="D63" s="135"/>
      <c r="E63" s="137"/>
      <c r="F63" s="137"/>
      <c r="G63" s="140"/>
      <c r="H63" s="102" t="s">
        <v>98</v>
      </c>
      <c r="I63" s="115">
        <v>225000000</v>
      </c>
      <c r="J63" s="116"/>
      <c r="K63" s="123"/>
      <c r="L63" s="89"/>
      <c r="M63" s="89"/>
      <c r="N63" s="89"/>
      <c r="O63" s="89"/>
    </row>
    <row r="64" spans="1:11" ht="16.5" thickBot="1">
      <c r="A64" s="58"/>
      <c r="B64" s="59"/>
      <c r="C64" s="60"/>
      <c r="D64" s="61"/>
      <c r="E64" s="62"/>
      <c r="F64" s="61"/>
      <c r="G64" s="63"/>
      <c r="H64" s="62"/>
      <c r="I64" s="117">
        <f>SUM(I61:I63)</f>
        <v>1500000000</v>
      </c>
      <c r="J64" s="118"/>
      <c r="K64" s="88"/>
    </row>
    <row r="65" spans="1:11" ht="12" customHeight="1">
      <c r="A65" s="48" t="s">
        <v>114</v>
      </c>
      <c r="B65" s="54"/>
      <c r="C65" s="54"/>
      <c r="D65" s="54"/>
      <c r="E65" s="55"/>
      <c r="F65" s="56"/>
      <c r="G65" s="57"/>
      <c r="H65" s="55"/>
      <c r="I65" s="119" t="s">
        <v>50</v>
      </c>
      <c r="J65" s="120"/>
      <c r="K65" s="121" t="s">
        <v>90</v>
      </c>
    </row>
    <row r="66" spans="1:15" s="41" customFormat="1" ht="67.5" customHeight="1">
      <c r="A66" s="124" t="s">
        <v>115</v>
      </c>
      <c r="B66" s="127" t="s">
        <v>126</v>
      </c>
      <c r="C66" s="130" t="s">
        <v>118</v>
      </c>
      <c r="D66" s="133" t="s">
        <v>116</v>
      </c>
      <c r="E66" s="136" t="s">
        <v>1</v>
      </c>
      <c r="F66" s="136" t="s">
        <v>168</v>
      </c>
      <c r="G66" s="138">
        <v>42625</v>
      </c>
      <c r="H66" s="137" t="s">
        <v>97</v>
      </c>
      <c r="I66" s="111">
        <v>131750000</v>
      </c>
      <c r="J66" s="112"/>
      <c r="K66" s="122"/>
      <c r="L66" s="89"/>
      <c r="M66" s="89"/>
      <c r="N66" s="89"/>
      <c r="O66" s="89"/>
    </row>
    <row r="67" spans="1:15" s="41" customFormat="1" ht="12.75" customHeight="1">
      <c r="A67" s="125"/>
      <c r="B67" s="128"/>
      <c r="C67" s="131"/>
      <c r="D67" s="134"/>
      <c r="E67" s="136"/>
      <c r="F67" s="136"/>
      <c r="G67" s="139"/>
      <c r="H67" s="141"/>
      <c r="I67" s="113"/>
      <c r="J67" s="114"/>
      <c r="K67" s="122"/>
      <c r="L67" s="89"/>
      <c r="M67" s="89"/>
      <c r="N67" s="89"/>
      <c r="O67" s="89"/>
    </row>
    <row r="68" spans="1:15" s="41" customFormat="1" ht="69" customHeight="1" thickBot="1">
      <c r="A68" s="126"/>
      <c r="B68" s="129"/>
      <c r="C68" s="132"/>
      <c r="D68" s="135"/>
      <c r="E68" s="137"/>
      <c r="F68" s="137"/>
      <c r="G68" s="140"/>
      <c r="H68" s="102" t="s">
        <v>98</v>
      </c>
      <c r="I68" s="115">
        <v>23250000</v>
      </c>
      <c r="J68" s="116"/>
      <c r="K68" s="123"/>
      <c r="L68" s="89"/>
      <c r="M68" s="89"/>
      <c r="N68" s="89"/>
      <c r="O68" s="89"/>
    </row>
    <row r="69" spans="1:11" ht="16.5" thickBot="1">
      <c r="A69" s="58"/>
      <c r="B69" s="59"/>
      <c r="C69" s="60"/>
      <c r="D69" s="61"/>
      <c r="E69" s="62"/>
      <c r="F69" s="61"/>
      <c r="G69" s="63"/>
      <c r="H69" s="62"/>
      <c r="I69" s="117">
        <f>SUM(I66:I68)</f>
        <v>155000000</v>
      </c>
      <c r="J69" s="118"/>
      <c r="K69" s="88"/>
    </row>
    <row r="70" spans="1:11" ht="12" customHeight="1">
      <c r="A70" s="48" t="s">
        <v>119</v>
      </c>
      <c r="B70" s="54"/>
      <c r="C70" s="54"/>
      <c r="D70" s="54"/>
      <c r="E70" s="55"/>
      <c r="F70" s="56"/>
      <c r="G70" s="57"/>
      <c r="H70" s="55"/>
      <c r="I70" s="119" t="s">
        <v>50</v>
      </c>
      <c r="J70" s="120"/>
      <c r="K70" s="121" t="s">
        <v>90</v>
      </c>
    </row>
    <row r="71" spans="1:15" s="41" customFormat="1" ht="67.5" customHeight="1">
      <c r="A71" s="124" t="s">
        <v>120</v>
      </c>
      <c r="B71" s="127" t="s">
        <v>127</v>
      </c>
      <c r="C71" s="130" t="s">
        <v>128</v>
      </c>
      <c r="D71" s="133" t="s">
        <v>129</v>
      </c>
      <c r="E71" s="136" t="s">
        <v>1</v>
      </c>
      <c r="F71" s="136" t="s">
        <v>168</v>
      </c>
      <c r="G71" s="138">
        <v>42633</v>
      </c>
      <c r="H71" s="137" t="s">
        <v>97</v>
      </c>
      <c r="I71" s="111">
        <v>722500000</v>
      </c>
      <c r="J71" s="112"/>
      <c r="K71" s="122"/>
      <c r="L71" s="89"/>
      <c r="M71" s="89"/>
      <c r="N71" s="89"/>
      <c r="O71" s="89"/>
    </row>
    <row r="72" spans="1:15" s="41" customFormat="1" ht="12.75" customHeight="1">
      <c r="A72" s="125"/>
      <c r="B72" s="128"/>
      <c r="C72" s="131"/>
      <c r="D72" s="134"/>
      <c r="E72" s="136"/>
      <c r="F72" s="136"/>
      <c r="G72" s="139"/>
      <c r="H72" s="141"/>
      <c r="I72" s="113"/>
      <c r="J72" s="114"/>
      <c r="K72" s="122"/>
      <c r="L72" s="89"/>
      <c r="M72" s="89"/>
      <c r="N72" s="89"/>
      <c r="O72" s="89"/>
    </row>
    <row r="73" spans="1:15" s="41" customFormat="1" ht="69" customHeight="1" thickBot="1">
      <c r="A73" s="126"/>
      <c r="B73" s="129"/>
      <c r="C73" s="132"/>
      <c r="D73" s="135"/>
      <c r="E73" s="137"/>
      <c r="F73" s="137"/>
      <c r="G73" s="140"/>
      <c r="H73" s="102" t="s">
        <v>98</v>
      </c>
      <c r="I73" s="115">
        <v>127500000</v>
      </c>
      <c r="J73" s="116"/>
      <c r="K73" s="123"/>
      <c r="L73" s="89"/>
      <c r="M73" s="89"/>
      <c r="N73" s="89"/>
      <c r="O73" s="89"/>
    </row>
    <row r="74" spans="1:11" ht="16.5" thickBot="1">
      <c r="A74" s="58"/>
      <c r="B74" s="59"/>
      <c r="C74" s="60"/>
      <c r="D74" s="61"/>
      <c r="E74" s="62"/>
      <c r="F74" s="61"/>
      <c r="G74" s="63"/>
      <c r="H74" s="62"/>
      <c r="I74" s="117">
        <f>SUM(I71:I73)</f>
        <v>850000000</v>
      </c>
      <c r="J74" s="118"/>
      <c r="K74" s="88"/>
    </row>
    <row r="75" spans="1:11" ht="12" customHeight="1">
      <c r="A75" s="48" t="s">
        <v>130</v>
      </c>
      <c r="B75" s="54"/>
      <c r="C75" s="54"/>
      <c r="D75" s="54"/>
      <c r="E75" s="55"/>
      <c r="F75" s="56"/>
      <c r="G75" s="57"/>
      <c r="H75" s="55"/>
      <c r="I75" s="119" t="s">
        <v>50</v>
      </c>
      <c r="J75" s="120"/>
      <c r="K75" s="121" t="s">
        <v>90</v>
      </c>
    </row>
    <row r="76" spans="1:15" s="41" customFormat="1" ht="67.5" customHeight="1">
      <c r="A76" s="124" t="s">
        <v>131</v>
      </c>
      <c r="B76" s="127" t="s">
        <v>132</v>
      </c>
      <c r="C76" s="130" t="s">
        <v>135</v>
      </c>
      <c r="D76" s="133" t="s">
        <v>133</v>
      </c>
      <c r="E76" s="136" t="s">
        <v>1</v>
      </c>
      <c r="F76" s="136" t="s">
        <v>168</v>
      </c>
      <c r="G76" s="138">
        <v>42615</v>
      </c>
      <c r="H76" s="137" t="s">
        <v>97</v>
      </c>
      <c r="I76" s="111">
        <v>1955000000</v>
      </c>
      <c r="J76" s="112"/>
      <c r="K76" s="122"/>
      <c r="L76" s="89"/>
      <c r="M76" s="89"/>
      <c r="N76" s="89"/>
      <c r="O76" s="89"/>
    </row>
    <row r="77" spans="1:15" s="41" customFormat="1" ht="12.75" customHeight="1">
      <c r="A77" s="125"/>
      <c r="B77" s="128"/>
      <c r="C77" s="131"/>
      <c r="D77" s="134"/>
      <c r="E77" s="136"/>
      <c r="F77" s="136"/>
      <c r="G77" s="139"/>
      <c r="H77" s="141"/>
      <c r="I77" s="113"/>
      <c r="J77" s="114"/>
      <c r="K77" s="122"/>
      <c r="L77" s="89"/>
      <c r="M77" s="89"/>
      <c r="N77" s="89"/>
      <c r="O77" s="89"/>
    </row>
    <row r="78" spans="1:15" s="41" customFormat="1" ht="69" customHeight="1" thickBot="1">
      <c r="A78" s="126"/>
      <c r="B78" s="129"/>
      <c r="C78" s="132"/>
      <c r="D78" s="135"/>
      <c r="E78" s="137"/>
      <c r="F78" s="137"/>
      <c r="G78" s="140"/>
      <c r="H78" s="102" t="s">
        <v>98</v>
      </c>
      <c r="I78" s="115">
        <v>345000000</v>
      </c>
      <c r="J78" s="116"/>
      <c r="K78" s="123"/>
      <c r="L78" s="89"/>
      <c r="M78" s="89"/>
      <c r="N78" s="89"/>
      <c r="O78" s="89"/>
    </row>
    <row r="79" spans="1:11" ht="16.5" thickBot="1">
      <c r="A79" s="58"/>
      <c r="B79" s="59"/>
      <c r="C79" s="60" t="s">
        <v>134</v>
      </c>
      <c r="D79" s="61"/>
      <c r="E79" s="62"/>
      <c r="F79" s="61"/>
      <c r="G79" s="63"/>
      <c r="H79" s="62"/>
      <c r="I79" s="117">
        <f>SUM(I76:I78)</f>
        <v>2300000000</v>
      </c>
      <c r="J79" s="118"/>
      <c r="K79" s="88"/>
    </row>
    <row r="80" spans="1:11" ht="12" customHeight="1">
      <c r="A80" s="48" t="s">
        <v>136</v>
      </c>
      <c r="B80" s="54"/>
      <c r="C80" s="54"/>
      <c r="D80" s="54"/>
      <c r="E80" s="55"/>
      <c r="F80" s="56"/>
      <c r="G80" s="57"/>
      <c r="H80" s="55"/>
      <c r="I80" s="119" t="s">
        <v>50</v>
      </c>
      <c r="J80" s="120"/>
      <c r="K80" s="121" t="s">
        <v>90</v>
      </c>
    </row>
    <row r="81" spans="1:15" s="41" customFormat="1" ht="67.5" customHeight="1">
      <c r="A81" s="124" t="s">
        <v>137</v>
      </c>
      <c r="B81" s="127" t="s">
        <v>138</v>
      </c>
      <c r="C81" s="130" t="s">
        <v>140</v>
      </c>
      <c r="D81" s="133" t="s">
        <v>139</v>
      </c>
      <c r="E81" s="136" t="s">
        <v>1</v>
      </c>
      <c r="F81" s="136" t="s">
        <v>168</v>
      </c>
      <c r="G81" s="138">
        <v>42633</v>
      </c>
      <c r="H81" s="137" t="s">
        <v>97</v>
      </c>
      <c r="I81" s="111">
        <v>348500000</v>
      </c>
      <c r="J81" s="112"/>
      <c r="K81" s="122"/>
      <c r="L81" s="89"/>
      <c r="M81" s="89"/>
      <c r="N81" s="89"/>
      <c r="O81" s="89"/>
    </row>
    <row r="82" spans="1:15" s="41" customFormat="1" ht="12.75" customHeight="1">
      <c r="A82" s="125"/>
      <c r="B82" s="128"/>
      <c r="C82" s="131"/>
      <c r="D82" s="134"/>
      <c r="E82" s="136"/>
      <c r="F82" s="136"/>
      <c r="G82" s="139"/>
      <c r="H82" s="141"/>
      <c r="I82" s="113"/>
      <c r="J82" s="114"/>
      <c r="K82" s="122"/>
      <c r="L82" s="89"/>
      <c r="M82" s="89"/>
      <c r="N82" s="89"/>
      <c r="O82" s="89"/>
    </row>
    <row r="83" spans="1:15" s="41" customFormat="1" ht="69" customHeight="1" thickBot="1">
      <c r="A83" s="126"/>
      <c r="B83" s="129"/>
      <c r="C83" s="132"/>
      <c r="D83" s="135"/>
      <c r="E83" s="137"/>
      <c r="F83" s="137"/>
      <c r="G83" s="140"/>
      <c r="H83" s="102" t="s">
        <v>98</v>
      </c>
      <c r="I83" s="115">
        <v>61500000</v>
      </c>
      <c r="J83" s="116"/>
      <c r="K83" s="123"/>
      <c r="L83" s="89"/>
      <c r="M83" s="89"/>
      <c r="N83" s="89"/>
      <c r="O83" s="89"/>
    </row>
    <row r="84" spans="1:11" ht="16.5" thickBot="1">
      <c r="A84" s="58"/>
      <c r="B84" s="59"/>
      <c r="C84" s="60"/>
      <c r="D84" s="61"/>
      <c r="E84" s="62"/>
      <c r="F84" s="61"/>
      <c r="G84" s="63"/>
      <c r="H84" s="62"/>
      <c r="I84" s="117">
        <f>SUM(I81:I83)</f>
        <v>410000000</v>
      </c>
      <c r="J84" s="118"/>
      <c r="K84" s="88"/>
    </row>
    <row r="85" spans="1:11" ht="12" customHeight="1">
      <c r="A85" s="48" t="s">
        <v>141</v>
      </c>
      <c r="B85" s="54"/>
      <c r="C85" s="54"/>
      <c r="D85" s="54"/>
      <c r="E85" s="55"/>
      <c r="F85" s="56"/>
      <c r="G85" s="57"/>
      <c r="H85" s="55"/>
      <c r="I85" s="119" t="s">
        <v>50</v>
      </c>
      <c r="J85" s="120"/>
      <c r="K85" s="121" t="s">
        <v>90</v>
      </c>
    </row>
    <row r="86" spans="1:15" s="41" customFormat="1" ht="67.5" customHeight="1">
      <c r="A86" s="142" t="s">
        <v>169</v>
      </c>
      <c r="B86" s="127" t="s">
        <v>142</v>
      </c>
      <c r="C86" s="130" t="s">
        <v>106</v>
      </c>
      <c r="D86" s="133" t="s">
        <v>143</v>
      </c>
      <c r="E86" s="136" t="s">
        <v>1</v>
      </c>
      <c r="F86" s="136" t="s">
        <v>168</v>
      </c>
      <c r="G86" s="138">
        <v>42599</v>
      </c>
      <c r="H86" s="137" t="s">
        <v>97</v>
      </c>
      <c r="I86" s="111">
        <v>369750000</v>
      </c>
      <c r="J86" s="112"/>
      <c r="K86" s="122"/>
      <c r="L86" s="89"/>
      <c r="M86" s="89"/>
      <c r="N86" s="89"/>
      <c r="O86" s="89"/>
    </row>
    <row r="87" spans="1:15" s="41" customFormat="1" ht="12.75" customHeight="1">
      <c r="A87" s="143"/>
      <c r="B87" s="128"/>
      <c r="C87" s="131"/>
      <c r="D87" s="134"/>
      <c r="E87" s="136"/>
      <c r="F87" s="136"/>
      <c r="G87" s="139"/>
      <c r="H87" s="141"/>
      <c r="I87" s="113"/>
      <c r="J87" s="114"/>
      <c r="K87" s="122"/>
      <c r="L87" s="89"/>
      <c r="M87" s="89"/>
      <c r="N87" s="89"/>
      <c r="O87" s="89"/>
    </row>
    <row r="88" spans="1:15" s="41" customFormat="1" ht="69" customHeight="1" thickBot="1">
      <c r="A88" s="144"/>
      <c r="B88" s="129"/>
      <c r="C88" s="132"/>
      <c r="D88" s="135"/>
      <c r="E88" s="137"/>
      <c r="F88" s="137"/>
      <c r="G88" s="140"/>
      <c r="H88" s="102" t="s">
        <v>98</v>
      </c>
      <c r="I88" s="115">
        <v>65250000</v>
      </c>
      <c r="J88" s="116"/>
      <c r="K88" s="123"/>
      <c r="L88" s="89"/>
      <c r="M88" s="89"/>
      <c r="N88" s="89"/>
      <c r="O88" s="89"/>
    </row>
    <row r="89" spans="1:11" ht="16.5" thickBot="1">
      <c r="A89" s="58"/>
      <c r="B89" s="59"/>
      <c r="C89" s="60"/>
      <c r="D89" s="61"/>
      <c r="E89" s="62"/>
      <c r="F89" s="61"/>
      <c r="G89" s="63"/>
      <c r="H89" s="62"/>
      <c r="I89" s="117">
        <f>SUM(I86:I88)</f>
        <v>435000000</v>
      </c>
      <c r="J89" s="118"/>
      <c r="K89" s="88"/>
    </row>
    <row r="90" spans="1:11" ht="12" customHeight="1">
      <c r="A90" s="48" t="s">
        <v>144</v>
      </c>
      <c r="B90" s="54"/>
      <c r="C90" s="54"/>
      <c r="D90" s="54"/>
      <c r="E90" s="55"/>
      <c r="F90" s="56"/>
      <c r="G90" s="57"/>
      <c r="H90" s="55"/>
      <c r="I90" s="119" t="s">
        <v>50</v>
      </c>
      <c r="J90" s="120"/>
      <c r="K90" s="121" t="s">
        <v>90</v>
      </c>
    </row>
    <row r="91" spans="1:15" s="41" customFormat="1" ht="67.5" customHeight="1">
      <c r="A91" s="124" t="s">
        <v>145</v>
      </c>
      <c r="B91" s="127" t="s">
        <v>146</v>
      </c>
      <c r="C91" s="130" t="s">
        <v>106</v>
      </c>
      <c r="D91" s="133" t="s">
        <v>147</v>
      </c>
      <c r="E91" s="136" t="s">
        <v>1</v>
      </c>
      <c r="F91" s="136" t="s">
        <v>168</v>
      </c>
      <c r="G91" s="138">
        <v>42592</v>
      </c>
      <c r="H91" s="137" t="s">
        <v>97</v>
      </c>
      <c r="I91" s="111">
        <v>153000000</v>
      </c>
      <c r="J91" s="112"/>
      <c r="K91" s="122"/>
      <c r="L91" s="89"/>
      <c r="M91" s="89"/>
      <c r="N91" s="89"/>
      <c r="O91" s="89"/>
    </row>
    <row r="92" spans="1:15" s="41" customFormat="1" ht="12.75" customHeight="1">
      <c r="A92" s="125"/>
      <c r="B92" s="128"/>
      <c r="C92" s="131"/>
      <c r="D92" s="134"/>
      <c r="E92" s="136"/>
      <c r="F92" s="136"/>
      <c r="G92" s="139"/>
      <c r="H92" s="141"/>
      <c r="I92" s="113"/>
      <c r="J92" s="114"/>
      <c r="K92" s="122"/>
      <c r="L92" s="89"/>
      <c r="M92" s="89"/>
      <c r="N92" s="89"/>
      <c r="O92" s="89"/>
    </row>
    <row r="93" spans="1:15" s="41" customFormat="1" ht="69" customHeight="1" thickBot="1">
      <c r="A93" s="126"/>
      <c r="B93" s="129"/>
      <c r="C93" s="132"/>
      <c r="D93" s="135"/>
      <c r="E93" s="137"/>
      <c r="F93" s="137"/>
      <c r="G93" s="140"/>
      <c r="H93" s="102" t="s">
        <v>98</v>
      </c>
      <c r="I93" s="115">
        <v>27000000</v>
      </c>
      <c r="J93" s="116"/>
      <c r="K93" s="123"/>
      <c r="L93" s="89"/>
      <c r="M93" s="89"/>
      <c r="N93" s="89"/>
      <c r="O93" s="89"/>
    </row>
    <row r="94" spans="1:11" ht="16.5" thickBot="1">
      <c r="A94" s="58"/>
      <c r="B94" s="59"/>
      <c r="C94" s="60"/>
      <c r="D94" s="61"/>
      <c r="E94" s="62"/>
      <c r="F94" s="61"/>
      <c r="G94" s="63"/>
      <c r="H94" s="62"/>
      <c r="I94" s="117">
        <f>SUM(I91:I93)</f>
        <v>180000000</v>
      </c>
      <c r="J94" s="118"/>
      <c r="K94" s="88"/>
    </row>
    <row r="95" spans="1:11" ht="12" customHeight="1">
      <c r="A95" s="48" t="s">
        <v>148</v>
      </c>
      <c r="B95" s="54"/>
      <c r="C95" s="54"/>
      <c r="D95" s="54"/>
      <c r="E95" s="55"/>
      <c r="F95" s="56"/>
      <c r="G95" s="57"/>
      <c r="H95" s="55"/>
      <c r="I95" s="119" t="s">
        <v>50</v>
      </c>
      <c r="J95" s="120"/>
      <c r="K95" s="121" t="s">
        <v>90</v>
      </c>
    </row>
    <row r="96" spans="1:15" s="41" customFormat="1" ht="67.5" customHeight="1">
      <c r="A96" s="124" t="s">
        <v>149</v>
      </c>
      <c r="B96" s="127" t="s">
        <v>150</v>
      </c>
      <c r="C96" s="130" t="s">
        <v>151</v>
      </c>
      <c r="D96" s="133" t="s">
        <v>152</v>
      </c>
      <c r="E96" s="136" t="s">
        <v>1</v>
      </c>
      <c r="F96" s="136" t="s">
        <v>168</v>
      </c>
      <c r="G96" s="138">
        <v>42597</v>
      </c>
      <c r="H96" s="137" t="s">
        <v>97</v>
      </c>
      <c r="I96" s="111">
        <v>1020000000</v>
      </c>
      <c r="J96" s="112"/>
      <c r="K96" s="122"/>
      <c r="L96" s="89"/>
      <c r="M96" s="89"/>
      <c r="N96" s="89"/>
      <c r="O96" s="89"/>
    </row>
    <row r="97" spans="1:15" s="41" customFormat="1" ht="12.75" customHeight="1">
      <c r="A97" s="125"/>
      <c r="B97" s="128"/>
      <c r="C97" s="131"/>
      <c r="D97" s="134"/>
      <c r="E97" s="136"/>
      <c r="F97" s="136"/>
      <c r="G97" s="139"/>
      <c r="H97" s="141"/>
      <c r="I97" s="113"/>
      <c r="J97" s="114"/>
      <c r="K97" s="122"/>
      <c r="L97" s="89"/>
      <c r="M97" s="89"/>
      <c r="N97" s="89"/>
      <c r="O97" s="89"/>
    </row>
    <row r="98" spans="1:15" s="41" customFormat="1" ht="69" customHeight="1" thickBot="1">
      <c r="A98" s="126"/>
      <c r="B98" s="129"/>
      <c r="C98" s="132"/>
      <c r="D98" s="135"/>
      <c r="E98" s="137"/>
      <c r="F98" s="137"/>
      <c r="G98" s="140"/>
      <c r="H98" s="102" t="s">
        <v>98</v>
      </c>
      <c r="I98" s="115">
        <v>180000000</v>
      </c>
      <c r="J98" s="116"/>
      <c r="K98" s="123"/>
      <c r="L98" s="89"/>
      <c r="M98" s="89"/>
      <c r="N98" s="89"/>
      <c r="O98" s="89"/>
    </row>
    <row r="99" spans="1:11" ht="16.5" thickBot="1">
      <c r="A99" s="58"/>
      <c r="B99" s="59"/>
      <c r="C99" s="60"/>
      <c r="D99" s="61"/>
      <c r="E99" s="62"/>
      <c r="F99" s="61"/>
      <c r="G99" s="63"/>
      <c r="H99" s="62"/>
      <c r="I99" s="117">
        <f>SUM(I96:I98)</f>
        <v>1200000000</v>
      </c>
      <c r="J99" s="118"/>
      <c r="K99" s="88"/>
    </row>
    <row r="100" spans="1:11" ht="12" customHeight="1">
      <c r="A100" s="48" t="s">
        <v>153</v>
      </c>
      <c r="B100" s="54"/>
      <c r="C100" s="54"/>
      <c r="D100" s="54"/>
      <c r="E100" s="55"/>
      <c r="F100" s="56"/>
      <c r="G100" s="57"/>
      <c r="H100" s="55"/>
      <c r="I100" s="119" t="s">
        <v>50</v>
      </c>
      <c r="J100" s="120"/>
      <c r="K100" s="121" t="s">
        <v>90</v>
      </c>
    </row>
    <row r="101" spans="1:15" s="41" customFormat="1" ht="67.5" customHeight="1">
      <c r="A101" s="124" t="s">
        <v>155</v>
      </c>
      <c r="B101" s="127" t="s">
        <v>154</v>
      </c>
      <c r="C101" s="130" t="s">
        <v>157</v>
      </c>
      <c r="D101" s="133" t="s">
        <v>156</v>
      </c>
      <c r="E101" s="136" t="s">
        <v>1</v>
      </c>
      <c r="F101" s="136" t="s">
        <v>168</v>
      </c>
      <c r="G101" s="138">
        <v>42592</v>
      </c>
      <c r="H101" s="137" t="s">
        <v>97</v>
      </c>
      <c r="I101" s="111">
        <v>314500000</v>
      </c>
      <c r="J101" s="112"/>
      <c r="K101" s="122"/>
      <c r="L101" s="89"/>
      <c r="M101" s="89"/>
      <c r="N101" s="89"/>
      <c r="O101" s="89"/>
    </row>
    <row r="102" spans="1:15" s="41" customFormat="1" ht="12.75" customHeight="1">
      <c r="A102" s="125"/>
      <c r="B102" s="128"/>
      <c r="C102" s="131"/>
      <c r="D102" s="134"/>
      <c r="E102" s="136"/>
      <c r="F102" s="136"/>
      <c r="G102" s="139"/>
      <c r="H102" s="141"/>
      <c r="I102" s="113"/>
      <c r="J102" s="114"/>
      <c r="K102" s="122"/>
      <c r="L102" s="89"/>
      <c r="M102" s="89"/>
      <c r="N102" s="89"/>
      <c r="O102" s="89"/>
    </row>
    <row r="103" spans="1:15" s="41" customFormat="1" ht="69" customHeight="1" thickBot="1">
      <c r="A103" s="126"/>
      <c r="B103" s="129"/>
      <c r="C103" s="132"/>
      <c r="D103" s="135"/>
      <c r="E103" s="137"/>
      <c r="F103" s="137"/>
      <c r="G103" s="140"/>
      <c r="H103" s="102" t="s">
        <v>98</v>
      </c>
      <c r="I103" s="115">
        <v>55500000</v>
      </c>
      <c r="J103" s="116"/>
      <c r="K103" s="123"/>
      <c r="L103" s="89"/>
      <c r="M103" s="89"/>
      <c r="N103" s="89"/>
      <c r="O103" s="89"/>
    </row>
    <row r="104" spans="1:11" ht="16.5" thickBot="1">
      <c r="A104" s="58"/>
      <c r="B104" s="59"/>
      <c r="C104" s="60" t="s">
        <v>134</v>
      </c>
      <c r="D104" s="61"/>
      <c r="E104" s="62"/>
      <c r="F104" s="61"/>
      <c r="G104" s="63"/>
      <c r="H104" s="62"/>
      <c r="I104" s="117">
        <f>SUM(I101:I103)</f>
        <v>370000000</v>
      </c>
      <c r="J104" s="118"/>
      <c r="K104" s="88"/>
    </row>
    <row r="105" spans="1:11" ht="12" customHeight="1">
      <c r="A105" s="48" t="s">
        <v>158</v>
      </c>
      <c r="B105" s="54"/>
      <c r="C105" s="54"/>
      <c r="D105" s="54"/>
      <c r="E105" s="55"/>
      <c r="F105" s="56"/>
      <c r="G105" s="57"/>
      <c r="H105" s="55"/>
      <c r="I105" s="119" t="s">
        <v>50</v>
      </c>
      <c r="J105" s="120"/>
      <c r="K105" s="121" t="s">
        <v>90</v>
      </c>
    </row>
    <row r="106" spans="1:15" s="41" customFormat="1" ht="67.5" customHeight="1">
      <c r="A106" s="124" t="s">
        <v>159</v>
      </c>
      <c r="B106" s="127" t="s">
        <v>161</v>
      </c>
      <c r="C106" s="130" t="s">
        <v>160</v>
      </c>
      <c r="D106" s="133" t="s">
        <v>162</v>
      </c>
      <c r="E106" s="136" t="s">
        <v>1</v>
      </c>
      <c r="F106" s="136" t="s">
        <v>168</v>
      </c>
      <c r="G106" s="138">
        <v>42590</v>
      </c>
      <c r="H106" s="137" t="s">
        <v>97</v>
      </c>
      <c r="I106" s="111">
        <v>85000000</v>
      </c>
      <c r="J106" s="112"/>
      <c r="K106" s="122"/>
      <c r="L106" s="89"/>
      <c r="M106" s="89"/>
      <c r="N106" s="89"/>
      <c r="O106" s="89"/>
    </row>
    <row r="107" spans="1:15" s="41" customFormat="1" ht="12.75" customHeight="1">
      <c r="A107" s="125"/>
      <c r="B107" s="128"/>
      <c r="C107" s="131"/>
      <c r="D107" s="134"/>
      <c r="E107" s="136"/>
      <c r="F107" s="136"/>
      <c r="G107" s="139"/>
      <c r="H107" s="141"/>
      <c r="I107" s="113"/>
      <c r="J107" s="114"/>
      <c r="K107" s="122"/>
      <c r="L107" s="89"/>
      <c r="M107" s="89"/>
      <c r="N107" s="89"/>
      <c r="O107" s="89"/>
    </row>
    <row r="108" spans="1:15" s="41" customFormat="1" ht="69" customHeight="1" thickBot="1">
      <c r="A108" s="126"/>
      <c r="B108" s="129"/>
      <c r="C108" s="132"/>
      <c r="D108" s="135"/>
      <c r="E108" s="137"/>
      <c r="F108" s="137"/>
      <c r="G108" s="140"/>
      <c r="H108" s="102" t="s">
        <v>98</v>
      </c>
      <c r="I108" s="115">
        <v>15000000</v>
      </c>
      <c r="J108" s="116"/>
      <c r="K108" s="123"/>
      <c r="L108" s="89"/>
      <c r="M108" s="89"/>
      <c r="N108" s="89"/>
      <c r="O108" s="89"/>
    </row>
    <row r="109" spans="1:11" ht="16.5" thickBot="1">
      <c r="A109" s="58"/>
      <c r="B109" s="59"/>
      <c r="C109" s="60" t="s">
        <v>134</v>
      </c>
      <c r="D109" s="61"/>
      <c r="E109" s="62"/>
      <c r="F109" s="61"/>
      <c r="G109" s="63"/>
      <c r="H109" s="62"/>
      <c r="I109" s="117">
        <f>I106+I108</f>
        <v>100000000</v>
      </c>
      <c r="J109" s="118"/>
      <c r="K109" s="88"/>
    </row>
    <row r="110" spans="1:11" ht="12" customHeight="1">
      <c r="A110" s="48" t="s">
        <v>163</v>
      </c>
      <c r="B110" s="54"/>
      <c r="C110" s="54"/>
      <c r="D110" s="54"/>
      <c r="E110" s="55"/>
      <c r="F110" s="56"/>
      <c r="G110" s="57"/>
      <c r="H110" s="55"/>
      <c r="I110" s="119" t="s">
        <v>50</v>
      </c>
      <c r="J110" s="120"/>
      <c r="K110" s="121" t="s">
        <v>90</v>
      </c>
    </row>
    <row r="111" spans="1:15" s="41" customFormat="1" ht="67.5" customHeight="1">
      <c r="A111" s="124" t="s">
        <v>166</v>
      </c>
      <c r="B111" s="127" t="s">
        <v>164</v>
      </c>
      <c r="C111" s="130" t="s">
        <v>167</v>
      </c>
      <c r="D111" s="133" t="s">
        <v>165</v>
      </c>
      <c r="E111" s="136" t="s">
        <v>1</v>
      </c>
      <c r="F111" s="136" t="s">
        <v>168</v>
      </c>
      <c r="G111" s="138">
        <v>42590</v>
      </c>
      <c r="H111" s="137" t="s">
        <v>97</v>
      </c>
      <c r="I111" s="111">
        <v>4080000000</v>
      </c>
      <c r="J111" s="112"/>
      <c r="K111" s="122"/>
      <c r="L111" s="89"/>
      <c r="M111" s="89"/>
      <c r="N111" s="89"/>
      <c r="O111" s="89"/>
    </row>
    <row r="112" spans="1:15" s="41" customFormat="1" ht="12.75" customHeight="1">
      <c r="A112" s="125"/>
      <c r="B112" s="128"/>
      <c r="C112" s="131"/>
      <c r="D112" s="134"/>
      <c r="E112" s="136"/>
      <c r="F112" s="136"/>
      <c r="G112" s="139"/>
      <c r="H112" s="141"/>
      <c r="I112" s="113"/>
      <c r="J112" s="114"/>
      <c r="K112" s="122"/>
      <c r="L112" s="89"/>
      <c r="M112" s="89"/>
      <c r="N112" s="89"/>
      <c r="O112" s="89"/>
    </row>
    <row r="113" spans="1:15" s="41" customFormat="1" ht="69" customHeight="1" thickBot="1">
      <c r="A113" s="126"/>
      <c r="B113" s="129"/>
      <c r="C113" s="132"/>
      <c r="D113" s="135"/>
      <c r="E113" s="137"/>
      <c r="F113" s="137"/>
      <c r="G113" s="140"/>
      <c r="H113" s="102" t="s">
        <v>98</v>
      </c>
      <c r="I113" s="115">
        <v>720000000</v>
      </c>
      <c r="J113" s="116"/>
      <c r="K113" s="123"/>
      <c r="L113" s="89"/>
      <c r="M113" s="89"/>
      <c r="N113" s="89"/>
      <c r="O113" s="89"/>
    </row>
    <row r="114" spans="1:11" ht="16.5" thickBot="1">
      <c r="A114" s="58"/>
      <c r="B114" s="59"/>
      <c r="C114" s="60" t="s">
        <v>134</v>
      </c>
      <c r="D114" s="61"/>
      <c r="E114" s="62"/>
      <c r="F114" s="61"/>
      <c r="G114" s="63"/>
      <c r="H114" s="62"/>
      <c r="I114" s="117">
        <f>I111+I113</f>
        <v>4800000000</v>
      </c>
      <c r="J114" s="118"/>
      <c r="K114" s="88"/>
    </row>
    <row r="115" spans="1:11" ht="12" customHeight="1">
      <c r="A115" s="48" t="s">
        <v>171</v>
      </c>
      <c r="B115" s="54"/>
      <c r="C115" s="54"/>
      <c r="D115" s="54"/>
      <c r="E115" s="55"/>
      <c r="F115" s="56"/>
      <c r="G115" s="57"/>
      <c r="H115" s="55"/>
      <c r="I115" s="119" t="s">
        <v>50</v>
      </c>
      <c r="J115" s="120"/>
      <c r="K115" s="121" t="s">
        <v>90</v>
      </c>
    </row>
    <row r="116" spans="1:15" s="41" customFormat="1" ht="67.5" customHeight="1">
      <c r="A116" s="124" t="s">
        <v>172</v>
      </c>
      <c r="B116" s="127" t="s">
        <v>173</v>
      </c>
      <c r="C116" s="130" t="s">
        <v>174</v>
      </c>
      <c r="D116" s="133" t="s">
        <v>175</v>
      </c>
      <c r="E116" s="136" t="s">
        <v>1</v>
      </c>
      <c r="F116" s="136" t="s">
        <v>168</v>
      </c>
      <c r="G116" s="138">
        <v>42649</v>
      </c>
      <c r="H116" s="137" t="s">
        <v>97</v>
      </c>
      <c r="I116" s="111">
        <v>510000000</v>
      </c>
      <c r="J116" s="112"/>
      <c r="K116" s="122"/>
      <c r="L116" s="89"/>
      <c r="M116" s="89"/>
      <c r="N116" s="89"/>
      <c r="O116" s="89"/>
    </row>
    <row r="117" spans="1:15" s="41" customFormat="1" ht="12.75" customHeight="1">
      <c r="A117" s="125"/>
      <c r="B117" s="128"/>
      <c r="C117" s="131"/>
      <c r="D117" s="134"/>
      <c r="E117" s="136"/>
      <c r="F117" s="136"/>
      <c r="G117" s="139"/>
      <c r="H117" s="141"/>
      <c r="I117" s="113"/>
      <c r="J117" s="114"/>
      <c r="K117" s="122"/>
      <c r="L117" s="89"/>
      <c r="M117" s="89"/>
      <c r="N117" s="89"/>
      <c r="O117" s="89"/>
    </row>
    <row r="118" spans="1:15" s="41" customFormat="1" ht="69" customHeight="1" thickBot="1">
      <c r="A118" s="126"/>
      <c r="B118" s="129"/>
      <c r="C118" s="132"/>
      <c r="D118" s="135"/>
      <c r="E118" s="137"/>
      <c r="F118" s="137"/>
      <c r="G118" s="140"/>
      <c r="H118" s="102" t="s">
        <v>98</v>
      </c>
      <c r="I118" s="115">
        <v>90000000</v>
      </c>
      <c r="J118" s="116"/>
      <c r="K118" s="123"/>
      <c r="L118" s="89"/>
      <c r="M118" s="89"/>
      <c r="N118" s="89"/>
      <c r="O118" s="89"/>
    </row>
    <row r="119" spans="1:11" ht="16.5" thickBot="1">
      <c r="A119" s="58"/>
      <c r="B119" s="59"/>
      <c r="C119" s="60" t="s">
        <v>134</v>
      </c>
      <c r="D119" s="61"/>
      <c r="E119" s="62"/>
      <c r="F119" s="61"/>
      <c r="G119" s="63"/>
      <c r="H119" s="62"/>
      <c r="I119" s="117">
        <f>I116+I118</f>
        <v>600000000</v>
      </c>
      <c r="J119" s="118"/>
      <c r="K119" s="88"/>
    </row>
    <row r="120" spans="1:11" ht="12" customHeight="1">
      <c r="A120" s="48" t="s">
        <v>176</v>
      </c>
      <c r="B120" s="54"/>
      <c r="C120" s="54"/>
      <c r="D120" s="54"/>
      <c r="E120" s="55"/>
      <c r="F120" s="56"/>
      <c r="G120" s="57"/>
      <c r="H120" s="55"/>
      <c r="I120" s="119" t="s">
        <v>50</v>
      </c>
      <c r="J120" s="120"/>
      <c r="K120" s="121" t="s">
        <v>90</v>
      </c>
    </row>
    <row r="121" spans="1:15" s="41" customFormat="1" ht="67.5" customHeight="1">
      <c r="A121" s="124" t="s">
        <v>177</v>
      </c>
      <c r="B121" s="127" t="s">
        <v>178</v>
      </c>
      <c r="C121" s="130" t="s">
        <v>179</v>
      </c>
      <c r="D121" s="133" t="s">
        <v>180</v>
      </c>
      <c r="E121" s="136" t="s">
        <v>1</v>
      </c>
      <c r="F121" s="136" t="s">
        <v>168</v>
      </c>
      <c r="G121" s="138">
        <v>42663</v>
      </c>
      <c r="H121" s="137" t="s">
        <v>97</v>
      </c>
      <c r="I121" s="111">
        <v>1963500000</v>
      </c>
      <c r="J121" s="112"/>
      <c r="K121" s="122"/>
      <c r="L121" s="89"/>
      <c r="M121" s="89"/>
      <c r="N121" s="89"/>
      <c r="O121" s="89"/>
    </row>
    <row r="122" spans="1:15" s="41" customFormat="1" ht="12.75" customHeight="1">
      <c r="A122" s="125"/>
      <c r="B122" s="128"/>
      <c r="C122" s="131"/>
      <c r="D122" s="134"/>
      <c r="E122" s="136"/>
      <c r="F122" s="136"/>
      <c r="G122" s="139"/>
      <c r="H122" s="141"/>
      <c r="I122" s="113"/>
      <c r="J122" s="114"/>
      <c r="K122" s="122"/>
      <c r="L122" s="89"/>
      <c r="M122" s="89"/>
      <c r="N122" s="89"/>
      <c r="O122" s="89"/>
    </row>
    <row r="123" spans="1:15" s="41" customFormat="1" ht="69" customHeight="1" thickBot="1">
      <c r="A123" s="126"/>
      <c r="B123" s="129"/>
      <c r="C123" s="132"/>
      <c r="D123" s="135"/>
      <c r="E123" s="137"/>
      <c r="F123" s="137"/>
      <c r="G123" s="140"/>
      <c r="H123" s="102" t="s">
        <v>98</v>
      </c>
      <c r="I123" s="115">
        <v>346500000</v>
      </c>
      <c r="J123" s="116"/>
      <c r="K123" s="123"/>
      <c r="L123" s="89"/>
      <c r="M123" s="89"/>
      <c r="N123" s="89"/>
      <c r="O123" s="89"/>
    </row>
    <row r="124" spans="1:11" ht="16.5" thickBot="1">
      <c r="A124" s="58"/>
      <c r="B124" s="59"/>
      <c r="C124" s="60" t="s">
        <v>134</v>
      </c>
      <c r="D124" s="61"/>
      <c r="E124" s="62"/>
      <c r="F124" s="61"/>
      <c r="G124" s="63"/>
      <c r="H124" s="62"/>
      <c r="I124" s="117">
        <f>I121+I123</f>
        <v>2310000000</v>
      </c>
      <c r="J124" s="118"/>
      <c r="K124" s="88"/>
    </row>
    <row r="125" spans="1:11" ht="12" customHeight="1">
      <c r="A125" s="48" t="s">
        <v>184</v>
      </c>
      <c r="B125" s="54"/>
      <c r="C125" s="54"/>
      <c r="D125" s="54"/>
      <c r="E125" s="55"/>
      <c r="F125" s="56"/>
      <c r="G125" s="57"/>
      <c r="H125" s="55"/>
      <c r="I125" s="119" t="s">
        <v>50</v>
      </c>
      <c r="J125" s="120"/>
      <c r="K125" s="121" t="s">
        <v>90</v>
      </c>
    </row>
    <row r="126" spans="1:15" s="41" customFormat="1" ht="67.5" customHeight="1">
      <c r="A126" s="124" t="s">
        <v>181</v>
      </c>
      <c r="B126" s="127" t="s">
        <v>182</v>
      </c>
      <c r="C126" s="130" t="s">
        <v>179</v>
      </c>
      <c r="D126" s="133" t="s">
        <v>183</v>
      </c>
      <c r="E126" s="136" t="s">
        <v>1</v>
      </c>
      <c r="F126" s="136" t="s">
        <v>168</v>
      </c>
      <c r="G126" s="138">
        <v>42663</v>
      </c>
      <c r="H126" s="137" t="s">
        <v>97</v>
      </c>
      <c r="I126" s="111">
        <v>671500000</v>
      </c>
      <c r="J126" s="112"/>
      <c r="K126" s="122"/>
      <c r="L126" s="89"/>
      <c r="M126" s="89"/>
      <c r="N126" s="89"/>
      <c r="O126" s="89"/>
    </row>
    <row r="127" spans="1:15" s="41" customFormat="1" ht="12.75" customHeight="1">
      <c r="A127" s="125"/>
      <c r="B127" s="128"/>
      <c r="C127" s="131"/>
      <c r="D127" s="134"/>
      <c r="E127" s="136"/>
      <c r="F127" s="136"/>
      <c r="G127" s="139"/>
      <c r="H127" s="141"/>
      <c r="I127" s="113"/>
      <c r="J127" s="114"/>
      <c r="K127" s="122"/>
      <c r="L127" s="89"/>
      <c r="M127" s="89"/>
      <c r="N127" s="89"/>
      <c r="O127" s="89"/>
    </row>
    <row r="128" spans="1:15" s="41" customFormat="1" ht="69" customHeight="1" thickBot="1">
      <c r="A128" s="126"/>
      <c r="B128" s="129"/>
      <c r="C128" s="132"/>
      <c r="D128" s="135"/>
      <c r="E128" s="137"/>
      <c r="F128" s="137"/>
      <c r="G128" s="140"/>
      <c r="H128" s="102" t="s">
        <v>98</v>
      </c>
      <c r="I128" s="115">
        <v>118500000</v>
      </c>
      <c r="J128" s="116"/>
      <c r="K128" s="123"/>
      <c r="L128" s="89"/>
      <c r="M128" s="89"/>
      <c r="N128" s="89"/>
      <c r="O128" s="89"/>
    </row>
    <row r="129" spans="1:11" ht="16.5" thickBot="1">
      <c r="A129" s="58"/>
      <c r="B129" s="59"/>
      <c r="C129" s="60" t="s">
        <v>134</v>
      </c>
      <c r="D129" s="61"/>
      <c r="E129" s="62"/>
      <c r="F129" s="61"/>
      <c r="G129" s="63"/>
      <c r="H129" s="62"/>
      <c r="I129" s="117">
        <f>I126+I128</f>
        <v>790000000</v>
      </c>
      <c r="J129" s="118"/>
      <c r="K129" s="88"/>
    </row>
    <row r="130" spans="1:11" ht="12" customHeight="1">
      <c r="A130" s="48" t="s">
        <v>185</v>
      </c>
      <c r="B130" s="54"/>
      <c r="C130" s="54"/>
      <c r="D130" s="54"/>
      <c r="E130" s="55"/>
      <c r="F130" s="56"/>
      <c r="G130" s="57"/>
      <c r="H130" s="55"/>
      <c r="I130" s="119" t="s">
        <v>50</v>
      </c>
      <c r="J130" s="120"/>
      <c r="K130" s="121" t="s">
        <v>90</v>
      </c>
    </row>
    <row r="131" spans="1:15" s="41" customFormat="1" ht="67.5" customHeight="1">
      <c r="A131" s="124" t="s">
        <v>181</v>
      </c>
      <c r="B131" s="127" t="s">
        <v>186</v>
      </c>
      <c r="C131" s="130" t="s">
        <v>187</v>
      </c>
      <c r="D131" s="133" t="s">
        <v>183</v>
      </c>
      <c r="E131" s="136" t="s">
        <v>1</v>
      </c>
      <c r="F131" s="136" t="s">
        <v>168</v>
      </c>
      <c r="G131" s="138">
        <v>42663</v>
      </c>
      <c r="H131" s="137" t="s">
        <v>97</v>
      </c>
      <c r="I131" s="111">
        <v>2465000000</v>
      </c>
      <c r="J131" s="112"/>
      <c r="K131" s="122"/>
      <c r="L131" s="89"/>
      <c r="M131" s="89"/>
      <c r="N131" s="89"/>
      <c r="O131" s="89"/>
    </row>
    <row r="132" spans="1:15" s="41" customFormat="1" ht="12.75" customHeight="1">
      <c r="A132" s="125"/>
      <c r="B132" s="128"/>
      <c r="C132" s="131"/>
      <c r="D132" s="134"/>
      <c r="E132" s="136"/>
      <c r="F132" s="136"/>
      <c r="G132" s="139"/>
      <c r="H132" s="141"/>
      <c r="I132" s="113"/>
      <c r="J132" s="114"/>
      <c r="K132" s="122"/>
      <c r="L132" s="89"/>
      <c r="M132" s="89"/>
      <c r="N132" s="89"/>
      <c r="O132" s="89"/>
    </row>
    <row r="133" spans="1:15" s="41" customFormat="1" ht="69" customHeight="1" thickBot="1">
      <c r="A133" s="126"/>
      <c r="B133" s="129"/>
      <c r="C133" s="132"/>
      <c r="D133" s="135"/>
      <c r="E133" s="137"/>
      <c r="F133" s="137"/>
      <c r="G133" s="140"/>
      <c r="H133" s="102" t="s">
        <v>98</v>
      </c>
      <c r="I133" s="115">
        <v>435000000</v>
      </c>
      <c r="J133" s="116"/>
      <c r="K133" s="123"/>
      <c r="L133" s="89"/>
      <c r="M133" s="89"/>
      <c r="N133" s="89"/>
      <c r="O133" s="89"/>
    </row>
    <row r="134" spans="1:11" ht="16.5" thickBot="1">
      <c r="A134" s="58"/>
      <c r="B134" s="59"/>
      <c r="C134" s="60" t="s">
        <v>134</v>
      </c>
      <c r="D134" s="61"/>
      <c r="E134" s="62"/>
      <c r="F134" s="61"/>
      <c r="G134" s="63"/>
      <c r="H134" s="62"/>
      <c r="I134" s="117">
        <f>I131+I133</f>
        <v>2900000000</v>
      </c>
      <c r="J134" s="118"/>
      <c r="K134" s="88"/>
    </row>
    <row r="135" spans="1:11" ht="12" customHeight="1">
      <c r="A135" s="48" t="s">
        <v>188</v>
      </c>
      <c r="B135" s="54"/>
      <c r="C135" s="54"/>
      <c r="D135" s="54"/>
      <c r="E135" s="55"/>
      <c r="F135" s="56"/>
      <c r="G135" s="57"/>
      <c r="H135" s="55"/>
      <c r="I135" s="119" t="s">
        <v>50</v>
      </c>
      <c r="J135" s="120"/>
      <c r="K135" s="121" t="s">
        <v>90</v>
      </c>
    </row>
    <row r="136" spans="1:15" s="41" customFormat="1" ht="67.5" customHeight="1">
      <c r="A136" s="124" t="s">
        <v>190</v>
      </c>
      <c r="B136" s="127" t="s">
        <v>189</v>
      </c>
      <c r="C136" s="130" t="s">
        <v>196</v>
      </c>
      <c r="D136" s="133" t="s">
        <v>191</v>
      </c>
      <c r="E136" s="136" t="s">
        <v>192</v>
      </c>
      <c r="F136" s="136" t="s">
        <v>193</v>
      </c>
      <c r="G136" s="138">
        <v>42597</v>
      </c>
      <c r="H136" s="223" t="s">
        <v>194</v>
      </c>
      <c r="I136" s="111">
        <v>720010000</v>
      </c>
      <c r="J136" s="112"/>
      <c r="K136" s="122"/>
      <c r="L136" s="89"/>
      <c r="M136" s="89"/>
      <c r="N136" s="89"/>
      <c r="O136" s="89"/>
    </row>
    <row r="137" spans="1:15" s="41" customFormat="1" ht="12.75" customHeight="1">
      <c r="A137" s="125"/>
      <c r="B137" s="128"/>
      <c r="C137" s="131"/>
      <c r="D137" s="134"/>
      <c r="E137" s="136"/>
      <c r="F137" s="136"/>
      <c r="G137" s="139"/>
      <c r="H137" s="224"/>
      <c r="I137" s="113"/>
      <c r="J137" s="114"/>
      <c r="K137" s="122"/>
      <c r="L137" s="89"/>
      <c r="M137" s="89"/>
      <c r="N137" s="89"/>
      <c r="O137" s="89"/>
    </row>
    <row r="138" spans="1:15" s="41" customFormat="1" ht="69" customHeight="1" thickBot="1">
      <c r="A138" s="126"/>
      <c r="B138" s="129"/>
      <c r="C138" s="132"/>
      <c r="D138" s="135"/>
      <c r="E138" s="137"/>
      <c r="F138" s="137"/>
      <c r="G138" s="140"/>
      <c r="H138" s="102" t="s">
        <v>195</v>
      </c>
      <c r="I138" s="115">
        <v>169990000</v>
      </c>
      <c r="J138" s="116"/>
      <c r="K138" s="123"/>
      <c r="L138" s="89"/>
      <c r="M138" s="89"/>
      <c r="N138" s="89"/>
      <c r="O138" s="89"/>
    </row>
    <row r="139" spans="1:11" ht="16.5" thickBot="1">
      <c r="A139" s="58"/>
      <c r="B139" s="59"/>
      <c r="C139" s="60" t="s">
        <v>134</v>
      </c>
      <c r="D139" s="61"/>
      <c r="E139" s="62"/>
      <c r="F139" s="61"/>
      <c r="G139" s="63"/>
      <c r="H139" s="62"/>
      <c r="I139" s="117">
        <f>I136+I138</f>
        <v>890000000</v>
      </c>
      <c r="J139" s="118"/>
      <c r="K139" s="88"/>
    </row>
    <row r="140" spans="1:11" ht="12" customHeight="1">
      <c r="A140" s="48" t="s">
        <v>197</v>
      </c>
      <c r="B140" s="54"/>
      <c r="C140" s="54"/>
      <c r="D140" s="54"/>
      <c r="E140" s="55"/>
      <c r="F140" s="56"/>
      <c r="G140" s="57"/>
      <c r="H140" s="55"/>
      <c r="I140" s="119" t="s">
        <v>50</v>
      </c>
      <c r="J140" s="120"/>
      <c r="K140" s="121" t="s">
        <v>90</v>
      </c>
    </row>
    <row r="141" spans="1:15" s="41" customFormat="1" ht="67.5" customHeight="1">
      <c r="A141" s="124" t="s">
        <v>200</v>
      </c>
      <c r="B141" s="127" t="s">
        <v>198</v>
      </c>
      <c r="C141" s="130" t="s">
        <v>179</v>
      </c>
      <c r="D141" s="133" t="s">
        <v>199</v>
      </c>
      <c r="E141" s="136" t="s">
        <v>1</v>
      </c>
      <c r="F141" s="136" t="s">
        <v>168</v>
      </c>
      <c r="G141" s="138">
        <v>42676</v>
      </c>
      <c r="H141" s="137" t="s">
        <v>97</v>
      </c>
      <c r="I141" s="111">
        <v>1895500000</v>
      </c>
      <c r="J141" s="112"/>
      <c r="K141" s="122"/>
      <c r="L141" s="89"/>
      <c r="M141" s="89"/>
      <c r="N141" s="89"/>
      <c r="O141" s="89"/>
    </row>
    <row r="142" spans="1:15" s="41" customFormat="1" ht="12.75" customHeight="1">
      <c r="A142" s="125"/>
      <c r="B142" s="128"/>
      <c r="C142" s="131"/>
      <c r="D142" s="134"/>
      <c r="E142" s="136"/>
      <c r="F142" s="136"/>
      <c r="G142" s="139"/>
      <c r="H142" s="141"/>
      <c r="I142" s="113"/>
      <c r="J142" s="114"/>
      <c r="K142" s="122"/>
      <c r="L142" s="89"/>
      <c r="M142" s="89"/>
      <c r="N142" s="89"/>
      <c r="O142" s="89"/>
    </row>
    <row r="143" spans="1:15" s="41" customFormat="1" ht="69" customHeight="1" thickBot="1">
      <c r="A143" s="126"/>
      <c r="B143" s="129"/>
      <c r="C143" s="132"/>
      <c r="D143" s="135"/>
      <c r="E143" s="137"/>
      <c r="F143" s="137"/>
      <c r="G143" s="140"/>
      <c r="H143" s="102" t="s">
        <v>98</v>
      </c>
      <c r="I143" s="115">
        <v>334500000</v>
      </c>
      <c r="J143" s="116"/>
      <c r="K143" s="123"/>
      <c r="L143" s="89"/>
      <c r="M143" s="89"/>
      <c r="N143" s="89"/>
      <c r="O143" s="89"/>
    </row>
    <row r="144" spans="1:11" ht="16.5" thickBot="1">
      <c r="A144" s="58"/>
      <c r="B144" s="59"/>
      <c r="C144" s="60" t="s">
        <v>134</v>
      </c>
      <c r="D144" s="61"/>
      <c r="E144" s="62"/>
      <c r="F144" s="61"/>
      <c r="G144" s="63"/>
      <c r="H144" s="62"/>
      <c r="I144" s="117">
        <f>I141+I143</f>
        <v>2230000000</v>
      </c>
      <c r="J144" s="118"/>
      <c r="K144" s="88"/>
    </row>
    <row r="145" spans="1:11" ht="15.75">
      <c r="A145" s="103"/>
      <c r="B145" s="103"/>
      <c r="C145" s="104"/>
      <c r="D145" s="105"/>
      <c r="E145" s="106"/>
      <c r="F145" s="105"/>
      <c r="G145" s="107"/>
      <c r="H145" s="106"/>
      <c r="I145" s="108"/>
      <c r="J145" s="108"/>
      <c r="K145" s="109"/>
    </row>
    <row r="146" spans="1:10" ht="15" customHeight="1">
      <c r="A146" s="165" t="s">
        <v>86</v>
      </c>
      <c r="B146" s="165"/>
      <c r="C146" s="165"/>
      <c r="D146" s="12"/>
      <c r="E146" s="13"/>
      <c r="F146" s="12"/>
      <c r="G146" s="14"/>
      <c r="H146" s="13"/>
      <c r="I146" s="15"/>
      <c r="J146" s="16"/>
    </row>
    <row r="147" ht="15" customHeight="1">
      <c r="A147" t="s">
        <v>87</v>
      </c>
    </row>
    <row r="148" spans="1:11" ht="19.5" customHeight="1">
      <c r="A148" s="220" t="s">
        <v>88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</row>
    <row r="149" ht="12.75">
      <c r="A149" t="s">
        <v>52</v>
      </c>
    </row>
  </sheetData>
  <sheetProtection/>
  <mergeCells count="349">
    <mergeCell ref="I138:J138"/>
    <mergeCell ref="I139:J139"/>
    <mergeCell ref="K135:K138"/>
    <mergeCell ref="A136:A138"/>
    <mergeCell ref="B136:B138"/>
    <mergeCell ref="C136:C138"/>
    <mergeCell ref="D136:D138"/>
    <mergeCell ref="E136:E138"/>
    <mergeCell ref="F136:F138"/>
    <mergeCell ref="G136:G138"/>
    <mergeCell ref="H136:H137"/>
    <mergeCell ref="I136:J137"/>
    <mergeCell ref="G131:G133"/>
    <mergeCell ref="H131:H132"/>
    <mergeCell ref="I131:J132"/>
    <mergeCell ref="I133:J133"/>
    <mergeCell ref="I134:J134"/>
    <mergeCell ref="I135:J135"/>
    <mergeCell ref="I128:J128"/>
    <mergeCell ref="I129:J129"/>
    <mergeCell ref="I130:J130"/>
    <mergeCell ref="K130:K133"/>
    <mergeCell ref="A131:A133"/>
    <mergeCell ref="B131:B133"/>
    <mergeCell ref="C131:C133"/>
    <mergeCell ref="D131:D133"/>
    <mergeCell ref="E131:E133"/>
    <mergeCell ref="F131:F133"/>
    <mergeCell ref="K125:K128"/>
    <mergeCell ref="A126:A128"/>
    <mergeCell ref="B126:B128"/>
    <mergeCell ref="C126:C128"/>
    <mergeCell ref="D126:D128"/>
    <mergeCell ref="E126:E128"/>
    <mergeCell ref="F126:F128"/>
    <mergeCell ref="G126:G128"/>
    <mergeCell ref="H126:H127"/>
    <mergeCell ref="I126:J127"/>
    <mergeCell ref="K120:K123"/>
    <mergeCell ref="A121:A123"/>
    <mergeCell ref="B121:B123"/>
    <mergeCell ref="C121:C123"/>
    <mergeCell ref="D121:D123"/>
    <mergeCell ref="E121:E123"/>
    <mergeCell ref="F121:F123"/>
    <mergeCell ref="G121:G123"/>
    <mergeCell ref="H121:H122"/>
    <mergeCell ref="I121:J122"/>
    <mergeCell ref="I51:J52"/>
    <mergeCell ref="I53:J53"/>
    <mergeCell ref="I54:J54"/>
    <mergeCell ref="I50:J50"/>
    <mergeCell ref="K50:K53"/>
    <mergeCell ref="A51:A53"/>
    <mergeCell ref="B51:B53"/>
    <mergeCell ref="C51:C53"/>
    <mergeCell ref="D51:D53"/>
    <mergeCell ref="E51:E53"/>
    <mergeCell ref="F51:F53"/>
    <mergeCell ref="G51:G53"/>
    <mergeCell ref="H51:H52"/>
    <mergeCell ref="A148:K148"/>
    <mergeCell ref="K17:K19"/>
    <mergeCell ref="K21:K23"/>
    <mergeCell ref="K25:K27"/>
    <mergeCell ref="K29:K31"/>
    <mergeCell ref="K33:K34"/>
    <mergeCell ref="K36:K38"/>
    <mergeCell ref="K40:K43"/>
    <mergeCell ref="I27:J27"/>
    <mergeCell ref="G22:G23"/>
    <mergeCell ref="G18:G19"/>
    <mergeCell ref="H41:H42"/>
    <mergeCell ref="K13:K15"/>
    <mergeCell ref="G41:G43"/>
    <mergeCell ref="G37:G38"/>
    <mergeCell ref="G30:G31"/>
    <mergeCell ref="K5:K7"/>
    <mergeCell ref="K9:K11"/>
    <mergeCell ref="I19:J19"/>
    <mergeCell ref="I17:J17"/>
    <mergeCell ref="I18:J18"/>
    <mergeCell ref="I13:J13"/>
    <mergeCell ref="F22:F23"/>
    <mergeCell ref="I28:J28"/>
    <mergeCell ref="I20:J20"/>
    <mergeCell ref="I25:J25"/>
    <mergeCell ref="I26:J26"/>
    <mergeCell ref="E4:F4"/>
    <mergeCell ref="F14:F15"/>
    <mergeCell ref="G14:G15"/>
    <mergeCell ref="I14:J14"/>
    <mergeCell ref="I15:J15"/>
    <mergeCell ref="D18:D19"/>
    <mergeCell ref="B14:B15"/>
    <mergeCell ref="C14:C15"/>
    <mergeCell ref="I12:J12"/>
    <mergeCell ref="D10:D11"/>
    <mergeCell ref="F10:F11"/>
    <mergeCell ref="E18:E19"/>
    <mergeCell ref="F18:F19"/>
    <mergeCell ref="D14:D15"/>
    <mergeCell ref="I16:J16"/>
    <mergeCell ref="A1:J1"/>
    <mergeCell ref="I10:J10"/>
    <mergeCell ref="G10:G11"/>
    <mergeCell ref="I9:J9"/>
    <mergeCell ref="I11:J11"/>
    <mergeCell ref="A6:A7"/>
    <mergeCell ref="B6:B7"/>
    <mergeCell ref="A10:A11"/>
    <mergeCell ref="B10:B11"/>
    <mergeCell ref="I4:J4"/>
    <mergeCell ref="C22:C23"/>
    <mergeCell ref="C10:C11"/>
    <mergeCell ref="A18:A19"/>
    <mergeCell ref="B18:B19"/>
    <mergeCell ref="C18:C19"/>
    <mergeCell ref="A22:A23"/>
    <mergeCell ref="B22:B23"/>
    <mergeCell ref="A14:A15"/>
    <mergeCell ref="D22:D23"/>
    <mergeCell ref="A146:C146"/>
    <mergeCell ref="E26:E27"/>
    <mergeCell ref="G26:G27"/>
    <mergeCell ref="A30:A31"/>
    <mergeCell ref="B30:B31"/>
    <mergeCell ref="D30:D31"/>
    <mergeCell ref="F30:F31"/>
    <mergeCell ref="A37:A38"/>
    <mergeCell ref="B37:B38"/>
    <mergeCell ref="A41:A43"/>
    <mergeCell ref="B41:B43"/>
    <mergeCell ref="C41:C43"/>
    <mergeCell ref="F26:F27"/>
    <mergeCell ref="D41:D43"/>
    <mergeCell ref="E41:E43"/>
    <mergeCell ref="F41:F43"/>
    <mergeCell ref="D26:D27"/>
    <mergeCell ref="A26:A27"/>
    <mergeCell ref="B26:B27"/>
    <mergeCell ref="C30:C31"/>
    <mergeCell ref="D37:D38"/>
    <mergeCell ref="E37:E38"/>
    <mergeCell ref="F37:F38"/>
    <mergeCell ref="C37:C38"/>
    <mergeCell ref="K45:K48"/>
    <mergeCell ref="G46:G48"/>
    <mergeCell ref="H46:H47"/>
    <mergeCell ref="I45:J45"/>
    <mergeCell ref="I40:J40"/>
    <mergeCell ref="A46:A48"/>
    <mergeCell ref="B46:B48"/>
    <mergeCell ref="C46:C48"/>
    <mergeCell ref="D46:D48"/>
    <mergeCell ref="E46:E48"/>
    <mergeCell ref="F46:F48"/>
    <mergeCell ref="I44:J44"/>
    <mergeCell ref="I48:J48"/>
    <mergeCell ref="I49:J49"/>
    <mergeCell ref="I43:J43"/>
    <mergeCell ref="I41:J42"/>
    <mergeCell ref="I46:J47"/>
    <mergeCell ref="I55:J55"/>
    <mergeCell ref="K55:K58"/>
    <mergeCell ref="A56:A58"/>
    <mergeCell ref="B56:B58"/>
    <mergeCell ref="C56:C58"/>
    <mergeCell ref="D56:D58"/>
    <mergeCell ref="E56:E58"/>
    <mergeCell ref="F56:F58"/>
    <mergeCell ref="G56:G58"/>
    <mergeCell ref="H56:H57"/>
    <mergeCell ref="I56:J57"/>
    <mergeCell ref="I58:J58"/>
    <mergeCell ref="I59:J59"/>
    <mergeCell ref="I60:J60"/>
    <mergeCell ref="K60:K63"/>
    <mergeCell ref="A61:A63"/>
    <mergeCell ref="B61:B63"/>
    <mergeCell ref="C61:C63"/>
    <mergeCell ref="D61:D63"/>
    <mergeCell ref="E61:E63"/>
    <mergeCell ref="F61:F63"/>
    <mergeCell ref="G61:G63"/>
    <mergeCell ref="H61:H62"/>
    <mergeCell ref="I61:J62"/>
    <mergeCell ref="I63:J63"/>
    <mergeCell ref="I64:J64"/>
    <mergeCell ref="I65:J65"/>
    <mergeCell ref="K65:K68"/>
    <mergeCell ref="A66:A68"/>
    <mergeCell ref="B66:B68"/>
    <mergeCell ref="C66:C68"/>
    <mergeCell ref="D66:D68"/>
    <mergeCell ref="E66:E68"/>
    <mergeCell ref="F66:F68"/>
    <mergeCell ref="G66:G68"/>
    <mergeCell ref="H66:H67"/>
    <mergeCell ref="I66:J67"/>
    <mergeCell ref="I68:J68"/>
    <mergeCell ref="I69:J69"/>
    <mergeCell ref="I70:J70"/>
    <mergeCell ref="K70:K73"/>
    <mergeCell ref="A71:A73"/>
    <mergeCell ref="B71:B73"/>
    <mergeCell ref="C71:C73"/>
    <mergeCell ref="D71:D73"/>
    <mergeCell ref="E71:E73"/>
    <mergeCell ref="F71:F73"/>
    <mergeCell ref="G71:G73"/>
    <mergeCell ref="H71:H72"/>
    <mergeCell ref="I71:J72"/>
    <mergeCell ref="I73:J73"/>
    <mergeCell ref="I74:J74"/>
    <mergeCell ref="I75:J75"/>
    <mergeCell ref="K75:K78"/>
    <mergeCell ref="A76:A78"/>
    <mergeCell ref="B76:B78"/>
    <mergeCell ref="C76:C78"/>
    <mergeCell ref="D76:D78"/>
    <mergeCell ref="E76:E78"/>
    <mergeCell ref="F76:F78"/>
    <mergeCell ref="G76:G78"/>
    <mergeCell ref="H76:H77"/>
    <mergeCell ref="I76:J77"/>
    <mergeCell ref="I78:J78"/>
    <mergeCell ref="I79:J79"/>
    <mergeCell ref="I80:J80"/>
    <mergeCell ref="K80:K83"/>
    <mergeCell ref="A81:A83"/>
    <mergeCell ref="B81:B83"/>
    <mergeCell ref="C81:C83"/>
    <mergeCell ref="D81:D83"/>
    <mergeCell ref="E81:E83"/>
    <mergeCell ref="F81:F83"/>
    <mergeCell ref="G81:G83"/>
    <mergeCell ref="H81:H82"/>
    <mergeCell ref="I81:J82"/>
    <mergeCell ref="I83:J83"/>
    <mergeCell ref="I84:J84"/>
    <mergeCell ref="I85:J85"/>
    <mergeCell ref="K85:K88"/>
    <mergeCell ref="A86:A88"/>
    <mergeCell ref="B86:B88"/>
    <mergeCell ref="C86:C88"/>
    <mergeCell ref="D86:D88"/>
    <mergeCell ref="E86:E88"/>
    <mergeCell ref="F86:F88"/>
    <mergeCell ref="G86:G88"/>
    <mergeCell ref="H86:H87"/>
    <mergeCell ref="I86:J87"/>
    <mergeCell ref="I88:J88"/>
    <mergeCell ref="I89:J89"/>
    <mergeCell ref="I90:J90"/>
    <mergeCell ref="K90:K93"/>
    <mergeCell ref="A91:A93"/>
    <mergeCell ref="B91:B93"/>
    <mergeCell ref="C91:C93"/>
    <mergeCell ref="D91:D93"/>
    <mergeCell ref="E91:E93"/>
    <mergeCell ref="F91:F93"/>
    <mergeCell ref="G91:G93"/>
    <mergeCell ref="H91:H92"/>
    <mergeCell ref="I91:J92"/>
    <mergeCell ref="I93:J93"/>
    <mergeCell ref="I94:J94"/>
    <mergeCell ref="I95:J95"/>
    <mergeCell ref="K95:K98"/>
    <mergeCell ref="A96:A98"/>
    <mergeCell ref="B96:B98"/>
    <mergeCell ref="C96:C98"/>
    <mergeCell ref="D96:D98"/>
    <mergeCell ref="E96:E98"/>
    <mergeCell ref="F96:F98"/>
    <mergeCell ref="G96:G98"/>
    <mergeCell ref="H96:H97"/>
    <mergeCell ref="I96:J97"/>
    <mergeCell ref="I98:J98"/>
    <mergeCell ref="I99:J99"/>
    <mergeCell ref="I100:J100"/>
    <mergeCell ref="K100:K103"/>
    <mergeCell ref="A101:A103"/>
    <mergeCell ref="B101:B103"/>
    <mergeCell ref="C101:C103"/>
    <mergeCell ref="D101:D103"/>
    <mergeCell ref="E101:E103"/>
    <mergeCell ref="F101:F103"/>
    <mergeCell ref="G101:G103"/>
    <mergeCell ref="H101:H102"/>
    <mergeCell ref="I101:J102"/>
    <mergeCell ref="I103:J103"/>
    <mergeCell ref="I104:J104"/>
    <mergeCell ref="I105:J105"/>
    <mergeCell ref="K105:K108"/>
    <mergeCell ref="A106:A108"/>
    <mergeCell ref="B106:B108"/>
    <mergeCell ref="C106:C108"/>
    <mergeCell ref="D106:D108"/>
    <mergeCell ref="E106:E108"/>
    <mergeCell ref="F106:F108"/>
    <mergeCell ref="G106:G108"/>
    <mergeCell ref="H106:H107"/>
    <mergeCell ref="K110:K113"/>
    <mergeCell ref="A111:A113"/>
    <mergeCell ref="B111:B113"/>
    <mergeCell ref="C111:C113"/>
    <mergeCell ref="D111:D113"/>
    <mergeCell ref="E111:E113"/>
    <mergeCell ref="I111:J112"/>
    <mergeCell ref="I113:J113"/>
    <mergeCell ref="H111:H112"/>
    <mergeCell ref="I114:J114"/>
    <mergeCell ref="I106:J107"/>
    <mergeCell ref="I108:J108"/>
    <mergeCell ref="I109:J109"/>
    <mergeCell ref="I110:J110"/>
    <mergeCell ref="F116:F118"/>
    <mergeCell ref="G116:G118"/>
    <mergeCell ref="H116:H117"/>
    <mergeCell ref="F111:F113"/>
    <mergeCell ref="G111:G113"/>
    <mergeCell ref="I115:J115"/>
    <mergeCell ref="K115:K118"/>
    <mergeCell ref="A116:A118"/>
    <mergeCell ref="B116:B118"/>
    <mergeCell ref="C116:C118"/>
    <mergeCell ref="D116:D118"/>
    <mergeCell ref="E116:E118"/>
    <mergeCell ref="F141:F143"/>
    <mergeCell ref="G141:G143"/>
    <mergeCell ref="H141:H142"/>
    <mergeCell ref="I116:J117"/>
    <mergeCell ref="I118:J118"/>
    <mergeCell ref="I119:J119"/>
    <mergeCell ref="I120:J120"/>
    <mergeCell ref="I123:J123"/>
    <mergeCell ref="I124:J124"/>
    <mergeCell ref="I125:J125"/>
    <mergeCell ref="I141:J142"/>
    <mergeCell ref="I143:J143"/>
    <mergeCell ref="I144:J144"/>
    <mergeCell ref="I140:J140"/>
    <mergeCell ref="K140:K143"/>
    <mergeCell ref="A141:A143"/>
    <mergeCell ref="B141:B143"/>
    <mergeCell ref="C141:C143"/>
    <mergeCell ref="D141:D143"/>
    <mergeCell ref="E141:E143"/>
  </mergeCells>
  <printOptions/>
  <pageMargins left="0.1968503937007874" right="0.1968503937007874" top="0.1968503937007874" bottom="0.17" header="0.1968503937007874" footer="0.17"/>
  <pageSetup horizontalDpi="600" verticalDpi="600" orientation="landscape" paperSize="9" scale="63" r:id="rId1"/>
  <rowBreaks count="2" manualBreakCount="2">
    <brk id="16" max="255" man="1"/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Hajdúné Sipos Erika</cp:lastModifiedBy>
  <cp:lastPrinted>2016-10-14T15:29:44Z</cp:lastPrinted>
  <dcterms:created xsi:type="dcterms:W3CDTF">1997-01-17T14:02:09Z</dcterms:created>
  <dcterms:modified xsi:type="dcterms:W3CDTF">2016-11-07T08:31:15Z</dcterms:modified>
  <cp:category/>
  <cp:version/>
  <cp:contentType/>
  <cp:contentStatus/>
</cp:coreProperties>
</file>