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7" activeTab="7"/>
  </bookViews>
  <sheets>
    <sheet name="2013.I.né" sheetId="1" r:id="rId1"/>
    <sheet name="2013.II.né" sheetId="2" r:id="rId2"/>
    <sheet name="2013.III.né" sheetId="3" r:id="rId3"/>
    <sheet name="2013.IV.né" sheetId="4" r:id="rId4"/>
    <sheet name="2014.I.né" sheetId="5" r:id="rId5"/>
    <sheet name="2014.II.né" sheetId="6" r:id="rId6"/>
    <sheet name="2014.III.né" sheetId="7" r:id="rId7"/>
    <sheet name="2016.I.né" sheetId="8" r:id="rId8"/>
  </sheets>
  <definedNames>
    <definedName name="_xlnm.Print_Area" localSheetId="0">'2013.I.né'!$B$2:$F$23</definedName>
    <definedName name="_xlnm.Print_Area" localSheetId="1">'2013.II.né'!$B$1:$F$23</definedName>
    <definedName name="_xlnm.Print_Area" localSheetId="2">'2013.III.né'!$B$1:$F$23</definedName>
    <definedName name="_xlnm.Print_Area" localSheetId="7">'2016.I.né'!$B$1:$G$24</definedName>
  </definedNames>
  <calcPr fullCalcOnLoad="1"/>
</workbook>
</file>

<file path=xl/sharedStrings.xml><?xml version="1.0" encoding="utf-8"?>
<sst xmlns="http://schemas.openxmlformats.org/spreadsheetml/2006/main" count="237" uniqueCount="36">
  <si>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</si>
  <si>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</si>
  <si>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</si>
  <si>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</si>
  <si>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</si>
  <si>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</si>
  <si>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</si>
  <si>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</si>
  <si>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</si>
  <si>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</si>
  <si>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</si>
  <si>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</si>
  <si>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</si>
  <si>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</si>
  <si>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</si>
  <si>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</si>
  <si>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</si>
  <si>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</si>
  <si>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</si>
  <si>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ebből 2 fő gyeden, 1 fő felmentési idejét tölti</t>
  </si>
  <si>
    <t>ebből 14 fő gyeden, 4 fő szülszabon, 2 fő felmentési idejét tölti</t>
  </si>
  <si>
    <t>ebből 2 fő gyeden</t>
  </si>
  <si>
    <t>ebből 16 fő gyeden, 4 fő szülszabon</t>
  </si>
  <si>
    <t>Rendeszeres juttatások (Ft)</t>
  </si>
  <si>
    <t>Nem rendszeres juttatások (Ft)</t>
  </si>
  <si>
    <t>Összesen (Ft)</t>
  </si>
  <si>
    <t>Nem rendszeres személyi juttatások (Ft)</t>
  </si>
  <si>
    <t>ebből 1 fő gyeden</t>
  </si>
  <si>
    <t>ebből 13 fő gyeden, 1 fő szülszabon</t>
  </si>
  <si>
    <t>rendszeres átlag</t>
  </si>
  <si>
    <t>ebből 11 fő gyeden, 1 fő szülszabon</t>
  </si>
  <si>
    <t>ebből 8 fő gyeden, 2 fő szülszabon</t>
  </si>
  <si>
    <t>ebből 9 fő gyeden, 5 fő szülszabon</t>
  </si>
  <si>
    <t>Személyi juttatások 2016. I. negyedév</t>
  </si>
  <si>
    <t>ezen felül 3 fő GYED-en, 1 fő szülszabon</t>
  </si>
  <si>
    <t>ezen felül 14 fő GYED-en, 4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</si>
</sst>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23.25" thickBot="1">
      <c r="B6" s="5"/>
      <c r="C6" s="32" t="s">
        <v>6</v>
      </c>
      <c r="D6" s="33"/>
      <c r="E6" s="6">
        <v>230</v>
      </c>
      <c r="F6" s="24" t="s">
        <v>18</v>
      </c>
      <c r="I6" s="21"/>
    </row>
    <row r="7" spans="2:9" s="4" customFormat="1" ht="16.5" thickBot="1">
      <c r="B7" s="5"/>
      <c r="C7" s="32" t="s">
        <v>7</v>
      </c>
      <c r="D7" s="33"/>
      <c r="E7" s="6">
        <v>43</v>
      </c>
      <c r="F7" s="25"/>
      <c r="I7" s="21"/>
    </row>
    <row r="8" spans="2:6" ht="16.5" thickBot="1">
      <c r="B8" s="38" t="s">
        <v>16</v>
      </c>
      <c r="C8" s="39"/>
      <c r="D8" s="40"/>
      <c r="E8" s="3">
        <v>297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330</v>
      </c>
    </row>
    <row r="4" spans="2:5" ht="16.5" thickBot="1">
      <c r="B4" s="38" t="s">
        <v>3</v>
      </c>
      <c r="C4" s="39"/>
      <c r="D4" s="40"/>
      <c r="E4" s="3">
        <v>349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19</v>
      </c>
      <c r="I5" s="21"/>
    </row>
    <row r="6" spans="2:9" s="4" customFormat="1" ht="23.25" thickBot="1">
      <c r="B6" s="5"/>
      <c r="C6" s="32" t="s">
        <v>6</v>
      </c>
      <c r="D6" s="33"/>
      <c r="E6" s="6">
        <v>235</v>
      </c>
      <c r="F6" s="24" t="s">
        <v>20</v>
      </c>
      <c r="I6" s="21"/>
    </row>
    <row r="7" spans="2:9" s="4" customFormat="1" ht="16.5" thickBot="1">
      <c r="B7" s="5"/>
      <c r="C7" s="32" t="s">
        <v>7</v>
      </c>
      <c r="D7" s="33"/>
      <c r="E7" s="6">
        <v>38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7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322366972</v>
      </c>
      <c r="E12" s="11">
        <f>SUM(E13:E15)</f>
        <v>44063949</v>
      </c>
      <c r="F12" s="12">
        <f>SUM(F13:F15)</f>
        <v>366430921</v>
      </c>
      <c r="G12" s="23">
        <f>D12/3/SUM(E5:E6)</f>
        <v>345516.58306538046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117014305+202911+27394-582959</f>
        <v>116661651</v>
      </c>
      <c r="E13" s="13">
        <f>15461981-202911-27394+582959-2845652</f>
        <v>12968983</v>
      </c>
      <c r="F13" s="14">
        <f>SUM(D13:E13)</f>
        <v>129630634</v>
      </c>
      <c r="G13" s="21">
        <f>D13/3/E5</f>
        <v>511673.90789473685</v>
      </c>
      <c r="I13" s="21"/>
    </row>
    <row r="14" spans="2:9" s="4" customFormat="1" ht="16.5" thickBot="1">
      <c r="B14" s="5"/>
      <c r="C14" s="5" t="s">
        <v>6</v>
      </c>
      <c r="D14" s="13">
        <f>206766499+478537+154598-1603921-32417-57975</f>
        <v>205705321</v>
      </c>
      <c r="E14" s="13">
        <f>31356992-478537-154598+1603921+32417+57975-894468-580000-3640</f>
        <v>30940062</v>
      </c>
      <c r="F14" s="14">
        <f>SUM(D14:E14)</f>
        <v>236645383</v>
      </c>
      <c r="G14" s="21">
        <f>D14/3/E6</f>
        <v>291780.5971631205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154904</v>
      </c>
      <c r="F15" s="14">
        <f>SUM(D15:E15)</f>
        <v>154904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5166791</v>
      </c>
      <c r="D19" s="16">
        <v>7633864</v>
      </c>
      <c r="E19" s="17">
        <f>SUM(C19:D19)</f>
        <v>12800655</v>
      </c>
    </row>
    <row r="20" spans="2:5" ht="32.25" thickBot="1">
      <c r="B20" s="15" t="s">
        <v>12</v>
      </c>
      <c r="C20" s="16">
        <v>631063</v>
      </c>
      <c r="D20" s="16">
        <v>6334921</v>
      </c>
      <c r="E20" s="17">
        <f>SUM(C20:D20)</f>
        <v>6965984</v>
      </c>
    </row>
    <row r="21" spans="2:5" ht="32.25" thickBot="1">
      <c r="B21" s="15" t="s">
        <v>13</v>
      </c>
      <c r="C21" s="16">
        <v>7159677</v>
      </c>
      <c r="D21" s="16">
        <f>16718057+9800</f>
        <v>16727857</v>
      </c>
      <c r="E21" s="17">
        <f>SUM(C21:D21)</f>
        <v>23887534</v>
      </c>
    </row>
    <row r="22" spans="2:5" ht="16.5" thickBot="1">
      <c r="B22" s="15" t="s">
        <v>14</v>
      </c>
      <c r="C22" s="16">
        <v>11452</v>
      </c>
      <c r="D22" s="16">
        <v>243420</v>
      </c>
      <c r="E22" s="17">
        <f>SUM(C22:D22)</f>
        <v>254872</v>
      </c>
    </row>
    <row r="23" spans="2:9" s="10" customFormat="1" ht="16.5" thickBot="1">
      <c r="B23" s="18" t="s">
        <v>15</v>
      </c>
      <c r="C23" s="11">
        <f>SUM(C19:C22)</f>
        <v>12968983</v>
      </c>
      <c r="D23" s="11">
        <f>SUM(D19:D22)</f>
        <v>30940062</v>
      </c>
      <c r="E23" s="12">
        <f>SUM(E19:E22)</f>
        <v>43909045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II. negyedév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27" sqref="E2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316</v>
      </c>
    </row>
    <row r="5" spans="2:9" s="4" customFormat="1" ht="16.5" thickBot="1">
      <c r="B5" s="5" t="s">
        <v>4</v>
      </c>
      <c r="C5" s="32" t="s">
        <v>5</v>
      </c>
      <c r="D5" s="33"/>
      <c r="E5" s="6">
        <v>80</v>
      </c>
      <c r="F5" s="24" t="s">
        <v>21</v>
      </c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22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336917488</v>
      </c>
      <c r="E12" s="11">
        <f>SUM(E13:E15)</f>
        <v>60438395</v>
      </c>
      <c r="F12" s="12">
        <f>SUM(F13:F15)</f>
        <v>397355883</v>
      </c>
      <c r="G12" s="23">
        <f>D12/3/SUM(E5:E6)</f>
        <v>352055.8913270637</v>
      </c>
      <c r="I12" s="23"/>
    </row>
    <row r="13" spans="2:9" s="4" customFormat="1" ht="16.5" thickBot="1">
      <c r="B13" s="5" t="s">
        <v>4</v>
      </c>
      <c r="C13" s="5" t="s">
        <v>5</v>
      </c>
      <c r="D13" s="13">
        <f>125929458+28987+35702-1189280</f>
        <v>124804867</v>
      </c>
      <c r="E13" s="13">
        <f>21209740-28987-35702+1189280-400000</f>
        <v>21934331</v>
      </c>
      <c r="F13" s="14">
        <f>SUM(D13:E13)</f>
        <v>146739198</v>
      </c>
      <c r="G13" s="21">
        <f>D13/3/E5</f>
        <v>520020.2791666667</v>
      </c>
      <c r="I13" s="21"/>
    </row>
    <row r="14" spans="2:9" s="4" customFormat="1" ht="16.5" thickBot="1">
      <c r="B14" s="5"/>
      <c r="C14" s="5" t="s">
        <v>6</v>
      </c>
      <c r="D14" s="13">
        <f>214939999+537383-3296863-9923-57975</f>
        <v>212112621</v>
      </c>
      <c r="E14" s="13">
        <f>35676686-537383+3296863+9923+57975</f>
        <v>38504064</v>
      </c>
      <c r="F14" s="14">
        <f>SUM(D14:E14)</f>
        <v>250616685</v>
      </c>
      <c r="G14" s="21">
        <f>D14/3/E6</f>
        <v>295833.5020920502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16901846</v>
      </c>
      <c r="D19" s="16">
        <v>22311970</v>
      </c>
      <c r="E19" s="17">
        <f>SUM(C19:D19)</f>
        <v>39213816</v>
      </c>
    </row>
    <row r="20" spans="2:5" ht="32.25" thickBot="1">
      <c r="B20" s="15" t="s">
        <v>12</v>
      </c>
      <c r="C20" s="16">
        <v>2061126</v>
      </c>
      <c r="D20" s="16">
        <v>6029461</v>
      </c>
      <c r="E20" s="17">
        <f>SUM(C20:D20)</f>
        <v>8090587</v>
      </c>
    </row>
    <row r="21" spans="2:5" ht="32.25" thickBot="1">
      <c r="B21" s="15" t="s">
        <v>13</v>
      </c>
      <c r="C21" s="16">
        <f>2136014+349520</f>
        <v>2485534</v>
      </c>
      <c r="D21" s="16">
        <f>8149888+1108020</f>
        <v>9257908</v>
      </c>
      <c r="E21" s="17">
        <f>SUM(C21:D21)</f>
        <v>11743442</v>
      </c>
    </row>
    <row r="22" spans="2:5" ht="16.5" thickBot="1">
      <c r="B22" s="15" t="s">
        <v>14</v>
      </c>
      <c r="C22" s="16">
        <v>485825</v>
      </c>
      <c r="D22" s="16">
        <v>904725</v>
      </c>
      <c r="E22" s="17">
        <f>SUM(C22:D22)</f>
        <v>1390550</v>
      </c>
    </row>
    <row r="23" spans="2:9" s="10" customFormat="1" ht="16.5" thickBot="1">
      <c r="B23" s="18" t="s">
        <v>15</v>
      </c>
      <c r="C23" s="11">
        <f>SUM(C19:C22)</f>
        <v>21934331</v>
      </c>
      <c r="D23" s="11">
        <f>SUM(D19:D22)</f>
        <v>38504064</v>
      </c>
      <c r="E23" s="12">
        <f>SUM(E19:E22)</f>
        <v>60438395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III. negyedév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F23" sqref="F23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 t="s">
        <v>27</v>
      </c>
      <c r="I5" s="21"/>
    </row>
    <row r="6" spans="2:9" s="4" customFormat="1" ht="16.5" thickBot="1">
      <c r="B6" s="5"/>
      <c r="C6" s="32" t="s">
        <v>6</v>
      </c>
      <c r="D6" s="33"/>
      <c r="E6" s="6">
        <v>233</v>
      </c>
      <c r="F6" s="24" t="s">
        <v>28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361470568</v>
      </c>
      <c r="E12" s="11">
        <f>SUM(E13:E15)</f>
        <v>30169719</v>
      </c>
      <c r="F12" s="12">
        <f>SUM(F13:F15)</f>
        <v>391640287</v>
      </c>
      <c r="G12" s="23">
        <f>D12/3/SUM(E5:E6)</f>
        <v>389935.8878101402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132874432</v>
      </c>
      <c r="E13" s="13">
        <v>5915160</v>
      </c>
      <c r="F13" s="14">
        <f>SUM(D13:E13)</f>
        <v>138789592</v>
      </c>
      <c r="G13" s="21">
        <f>D13/3/E5</f>
        <v>582782.5964912281</v>
      </c>
      <c r="I13" s="21"/>
    </row>
    <row r="14" spans="2:9" s="4" customFormat="1" ht="16.5" thickBot="1">
      <c r="B14" s="5"/>
      <c r="C14" s="5" t="s">
        <v>6</v>
      </c>
      <c r="D14" s="13">
        <v>228596136</v>
      </c>
      <c r="E14" s="13">
        <v>24254559</v>
      </c>
      <c r="F14" s="14">
        <f>SUM(D14:E14)</f>
        <v>252850695</v>
      </c>
      <c r="G14" s="21">
        <f>D14/3/E6</f>
        <v>327033.09871244634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396295</v>
      </c>
      <c r="D19" s="16">
        <v>5972777</v>
      </c>
      <c r="E19" s="17">
        <f>SUM(C19:D19)</f>
        <v>6369072</v>
      </c>
    </row>
    <row r="20" spans="2:5" ht="32.25" thickBot="1">
      <c r="B20" s="15" t="s">
        <v>12</v>
      </c>
      <c r="C20" s="16">
        <v>1236882</v>
      </c>
      <c r="D20" s="16">
        <v>6482506</v>
      </c>
      <c r="E20" s="17">
        <f>SUM(C20:D20)</f>
        <v>7719388</v>
      </c>
    </row>
    <row r="21" spans="2:5" ht="32.25" thickBot="1">
      <c r="B21" s="15" t="s">
        <v>13</v>
      </c>
      <c r="C21" s="16">
        <v>4281983</v>
      </c>
      <c r="D21" s="16">
        <v>11527349</v>
      </c>
      <c r="E21" s="17">
        <f>SUM(C21:D21)</f>
        <v>15809332</v>
      </c>
    </row>
    <row r="22" spans="2:5" ht="16.5" thickBot="1">
      <c r="B22" s="15" t="s">
        <v>14</v>
      </c>
      <c r="C22" s="16">
        <v>0</v>
      </c>
      <c r="D22" s="16">
        <v>271927</v>
      </c>
      <c r="E22" s="17">
        <f>SUM(C22:D22)</f>
        <v>271927</v>
      </c>
    </row>
    <row r="23" spans="2:9" s="10" customFormat="1" ht="16.5" thickBot="1">
      <c r="B23" s="18" t="s">
        <v>15</v>
      </c>
      <c r="C23" s="11">
        <f>SUM(C19:C22)</f>
        <v>5915160</v>
      </c>
      <c r="D23" s="11">
        <f>SUM(D19:D22)</f>
        <v>24254559</v>
      </c>
      <c r="E23" s="12">
        <f>SUM(E19:E22)</f>
        <v>30169719</v>
      </c>
      <c r="I23" s="23"/>
    </row>
  </sheetData>
  <sheetProtection/>
  <mergeCells count="9">
    <mergeCell ref="B12:C12"/>
    <mergeCell ref="C6:D6"/>
    <mergeCell ref="C7:D7"/>
    <mergeCell ref="B8:D8"/>
    <mergeCell ref="B11:C11"/>
    <mergeCell ref="B2:D2"/>
    <mergeCell ref="B3:D3"/>
    <mergeCell ref="B4:D4"/>
    <mergeCell ref="C5:D5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76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239</v>
      </c>
      <c r="F6" s="24" t="s">
        <v>30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348485434</v>
      </c>
      <c r="E12" s="11">
        <f>SUM(E13:E15)</f>
        <v>26742895</v>
      </c>
      <c r="F12" s="12">
        <f>SUM(F13:F15)</f>
        <v>375228329</v>
      </c>
      <c r="G12" s="23">
        <f>D12/3/SUM(E5:E6)</f>
        <v>368767.655026455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129618132</v>
      </c>
      <c r="E13" s="13">
        <v>9229731</v>
      </c>
      <c r="F13" s="14">
        <f>SUM(D13:E13)</f>
        <v>138847863</v>
      </c>
      <c r="G13" s="21">
        <f>D13/3/E5</f>
        <v>568500.5789473684</v>
      </c>
      <c r="I13" s="21"/>
    </row>
    <row r="14" spans="2:9" s="4" customFormat="1" ht="16.5" thickBot="1">
      <c r="B14" s="5"/>
      <c r="C14" s="5" t="s">
        <v>6</v>
      </c>
      <c r="D14" s="13">
        <v>218867302</v>
      </c>
      <c r="E14" s="13">
        <v>17513164</v>
      </c>
      <c r="F14" s="14">
        <f>SUM(D14:E14)</f>
        <v>236380466</v>
      </c>
      <c r="G14" s="21">
        <f>D14/3/E6</f>
        <v>305254.25662482565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1605401</v>
      </c>
      <c r="D19" s="16">
        <v>5017935</v>
      </c>
      <c r="E19" s="17">
        <f>SUM(C19:D19)</f>
        <v>6623336</v>
      </c>
    </row>
    <row r="20" spans="2:5" ht="32.25" thickBot="1">
      <c r="B20" s="15" t="s">
        <v>12</v>
      </c>
      <c r="C20" s="16">
        <v>5923420</v>
      </c>
      <c r="D20" s="16">
        <v>4632847</v>
      </c>
      <c r="E20" s="17">
        <f>SUM(C20:D20)</f>
        <v>10556267</v>
      </c>
    </row>
    <row r="21" spans="2:5" ht="51.75" customHeight="1" thickBot="1">
      <c r="B21" s="15" t="s">
        <v>13</v>
      </c>
      <c r="C21" s="16">
        <v>1700910</v>
      </c>
      <c r="D21" s="16">
        <v>7438187</v>
      </c>
      <c r="E21" s="17">
        <f>SUM(C21:D21)</f>
        <v>9139097</v>
      </c>
    </row>
    <row r="22" spans="2:5" ht="16.5" thickBot="1">
      <c r="B22" s="15" t="s">
        <v>14</v>
      </c>
      <c r="C22" s="16">
        <v>0</v>
      </c>
      <c r="D22" s="16">
        <v>424195</v>
      </c>
      <c r="E22" s="17">
        <f>SUM(C22:D22)</f>
        <v>424195</v>
      </c>
    </row>
    <row r="23" spans="2:9" s="10" customFormat="1" ht="16.5" thickBot="1">
      <c r="B23" s="18" t="s">
        <v>15</v>
      </c>
      <c r="C23" s="11">
        <f>SUM(C19:C22)</f>
        <v>9229731</v>
      </c>
      <c r="D23" s="11">
        <f>SUM(D19:D22)</f>
        <v>17513164</v>
      </c>
      <c r="E23" s="12">
        <f>SUM(E19:E22)</f>
        <v>26742895</v>
      </c>
      <c r="I23" s="23"/>
    </row>
  </sheetData>
  <sheetProtection/>
  <mergeCells count="9">
    <mergeCell ref="B2:D2"/>
    <mergeCell ref="B3:D3"/>
    <mergeCell ref="B4:D4"/>
    <mergeCell ref="C5:D5"/>
    <mergeCell ref="B12:C12"/>
    <mergeCell ref="C6:D6"/>
    <mergeCell ref="C7:D7"/>
    <mergeCell ref="B8:D8"/>
    <mergeCell ref="B11:C11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77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238</v>
      </c>
      <c r="F6" s="24" t="s">
        <v>31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347372150</v>
      </c>
      <c r="E12" s="11">
        <f>SUM(E13:E15)</f>
        <v>46947675</v>
      </c>
      <c r="F12" s="12">
        <f>SUM(F13:F15)</f>
        <v>394319825</v>
      </c>
      <c r="G12" s="23">
        <f>D12/3/SUM(E5:E6)</f>
        <v>367589.5767195767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130881692</v>
      </c>
      <c r="E13" s="13">
        <v>10597535</v>
      </c>
      <c r="F13" s="14">
        <f>SUM(D13:E13)</f>
        <v>141479227</v>
      </c>
      <c r="G13" s="21">
        <f>D13/3/E5</f>
        <v>566587.4112554112</v>
      </c>
      <c r="I13" s="21"/>
    </row>
    <row r="14" spans="2:9" s="4" customFormat="1" ht="16.5" thickBot="1">
      <c r="B14" s="5"/>
      <c r="C14" s="5" t="s">
        <v>6</v>
      </c>
      <c r="D14" s="13">
        <v>216490458</v>
      </c>
      <c r="E14" s="13">
        <v>36350140</v>
      </c>
      <c r="F14" s="14">
        <f>SUM(D14:E14)</f>
        <v>252840598</v>
      </c>
      <c r="G14" s="21">
        <f>D14/3/E6</f>
        <v>303207.9243697479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605954</v>
      </c>
      <c r="D19" s="16">
        <v>4160019</v>
      </c>
      <c r="E19" s="17">
        <f>SUM(C19:D19)</f>
        <v>4765973</v>
      </c>
    </row>
    <row r="20" spans="2:5" ht="32.25" thickBot="1">
      <c r="B20" s="15" t="s">
        <v>12</v>
      </c>
      <c r="C20" s="16">
        <v>875878</v>
      </c>
      <c r="D20" s="16">
        <v>6773962</v>
      </c>
      <c r="E20" s="17">
        <f>SUM(C20:D20)</f>
        <v>7649840</v>
      </c>
    </row>
    <row r="21" spans="2:5" ht="51.75" customHeight="1" thickBot="1">
      <c r="B21" s="15" t="s">
        <v>13</v>
      </c>
      <c r="C21" s="16">
        <v>8927483</v>
      </c>
      <c r="D21" s="16">
        <v>24811744</v>
      </c>
      <c r="E21" s="17">
        <f>SUM(C21:D21)</f>
        <v>33739227</v>
      </c>
    </row>
    <row r="22" spans="2:5" ht="16.5" thickBot="1">
      <c r="B22" s="15" t="s">
        <v>14</v>
      </c>
      <c r="C22" s="16">
        <v>188220</v>
      </c>
      <c r="D22" s="16">
        <v>604415</v>
      </c>
      <c r="E22" s="17">
        <f>SUM(C22:D22)</f>
        <v>792635</v>
      </c>
    </row>
    <row r="23" spans="2:9" s="10" customFormat="1" ht="16.5" thickBot="1">
      <c r="B23" s="18" t="s">
        <v>15</v>
      </c>
      <c r="C23" s="11">
        <f>SUM(C19:C22)</f>
        <v>10597535</v>
      </c>
      <c r="D23" s="11">
        <f>SUM(D19:D22)</f>
        <v>36350140</v>
      </c>
      <c r="E23" s="12">
        <f>SUM(E19:E22)</f>
        <v>46947675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&amp;C&amp;"Arial,Félkövér"&amp;12KÖZZÉTÉTELI LISTA - 2014. II. negyedév&amp;"Arial,Normál"&amp;10
rendszeres és nem rendszeres személyi juttatások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23"/>
  <sheetViews>
    <sheetView zoomScale="85" zoomScaleNormal="85" zoomScalePageLayoutView="0" workbookViewId="0" topLeftCell="A1">
      <selection activeCell="G1" sqref="G1:G16384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9" t="s">
        <v>0</v>
      </c>
      <c r="C2" s="30"/>
      <c r="D2" s="31"/>
      <c r="E2" s="2" t="s">
        <v>1</v>
      </c>
      <c r="I2" s="20"/>
    </row>
    <row r="3" spans="2:5" ht="16.5" thickBot="1">
      <c r="B3" s="38" t="s">
        <v>2</v>
      </c>
      <c r="C3" s="39"/>
      <c r="D3" s="40"/>
      <c r="E3" s="3">
        <v>332</v>
      </c>
    </row>
    <row r="4" spans="2:5" ht="16.5" thickBot="1">
      <c r="B4" s="38" t="s">
        <v>3</v>
      </c>
      <c r="C4" s="39"/>
      <c r="D4" s="40"/>
      <c r="E4" s="3">
        <v>296</v>
      </c>
    </row>
    <row r="5" spans="2:9" s="4" customFormat="1" ht="16.5" thickBot="1">
      <c r="B5" s="5" t="s">
        <v>4</v>
      </c>
      <c r="C5" s="32" t="s">
        <v>5</v>
      </c>
      <c r="D5" s="33"/>
      <c r="E5" s="6">
        <v>78</v>
      </c>
      <c r="F5" s="24"/>
      <c r="I5" s="21"/>
    </row>
    <row r="6" spans="2:9" s="4" customFormat="1" ht="16.5" thickBot="1">
      <c r="B6" s="5"/>
      <c r="C6" s="32" t="s">
        <v>6</v>
      </c>
      <c r="D6" s="33"/>
      <c r="E6" s="6">
        <v>240</v>
      </c>
      <c r="F6" s="24" t="s">
        <v>32</v>
      </c>
      <c r="I6" s="21"/>
    </row>
    <row r="7" spans="2:9" s="4" customFormat="1" ht="16.5" thickBot="1">
      <c r="B7" s="5"/>
      <c r="C7" s="32" t="s">
        <v>7</v>
      </c>
      <c r="D7" s="33"/>
      <c r="E7" s="6">
        <v>0</v>
      </c>
      <c r="F7" s="25"/>
      <c r="I7" s="21"/>
    </row>
    <row r="8" spans="2:6" ht="16.5" thickBot="1">
      <c r="B8" s="38" t="s">
        <v>16</v>
      </c>
      <c r="C8" s="39"/>
      <c r="D8" s="40"/>
      <c r="E8" s="3">
        <v>0</v>
      </c>
      <c r="F8" s="26"/>
    </row>
    <row r="10" ht="16.5" thickBot="1"/>
    <row r="11" spans="2:9" s="7" customFormat="1" ht="32.25" thickBot="1">
      <c r="B11" s="34" t="s">
        <v>0</v>
      </c>
      <c r="C11" s="35"/>
      <c r="D11" s="8" t="s">
        <v>23</v>
      </c>
      <c r="E11" s="8" t="s">
        <v>24</v>
      </c>
      <c r="F11" s="9" t="s">
        <v>25</v>
      </c>
      <c r="G11" s="7" t="s">
        <v>29</v>
      </c>
      <c r="I11" s="22"/>
    </row>
    <row r="12" spans="2:9" s="10" customFormat="1" ht="16.5" thickBot="1">
      <c r="B12" s="36" t="s">
        <v>8</v>
      </c>
      <c r="C12" s="37"/>
      <c r="D12" s="11">
        <f>SUM(D13:D15)</f>
        <v>358178069</v>
      </c>
      <c r="E12" s="11">
        <f>SUM(E13:E15)</f>
        <v>37580821</v>
      </c>
      <c r="F12" s="12">
        <f>SUM(F13:F15)</f>
        <v>395758890</v>
      </c>
      <c r="G12" s="23">
        <f>D12/3/SUM(E5:E6)</f>
        <v>375448.70964360586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134030378</v>
      </c>
      <c r="E13" s="13">
        <v>7469527</v>
      </c>
      <c r="F13" s="14">
        <f>SUM(D13:E13)</f>
        <v>141499905</v>
      </c>
      <c r="G13" s="21">
        <f>D13/3/E5</f>
        <v>572779.3931623931</v>
      </c>
      <c r="I13" s="21"/>
    </row>
    <row r="14" spans="2:9" s="4" customFormat="1" ht="16.5" thickBot="1">
      <c r="B14" s="5"/>
      <c r="C14" s="5" t="s">
        <v>6</v>
      </c>
      <c r="D14" s="13">
        <v>224147691</v>
      </c>
      <c r="E14" s="13">
        <v>30111294</v>
      </c>
      <c r="F14" s="14">
        <f>SUM(D14:E14)</f>
        <v>254258985</v>
      </c>
      <c r="G14" s="21">
        <f>D14/3/E6</f>
        <v>311316.2375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26</v>
      </c>
      <c r="C18" s="8" t="s">
        <v>10</v>
      </c>
      <c r="D18" s="8" t="s">
        <v>11</v>
      </c>
      <c r="E18" s="9" t="s">
        <v>25</v>
      </c>
      <c r="I18" s="22"/>
    </row>
    <row r="19" spans="2:5" ht="32.25" thickBot="1">
      <c r="B19" s="15" t="s">
        <v>17</v>
      </c>
      <c r="C19" s="16">
        <v>2425630</v>
      </c>
      <c r="D19" s="16">
        <v>3706215</v>
      </c>
      <c r="E19" s="17">
        <f>SUM(C19:D19)</f>
        <v>6131845</v>
      </c>
    </row>
    <row r="20" spans="2:5" ht="32.25" thickBot="1">
      <c r="B20" s="15" t="s">
        <v>12</v>
      </c>
      <c r="C20" s="16">
        <v>2488721</v>
      </c>
      <c r="D20" s="16">
        <v>6910615</v>
      </c>
      <c r="E20" s="17">
        <f>SUM(C20:D20)</f>
        <v>9399336</v>
      </c>
    </row>
    <row r="21" spans="2:5" ht="51.75" customHeight="1" thickBot="1">
      <c r="B21" s="15" t="s">
        <v>13</v>
      </c>
      <c r="C21" s="16">
        <v>2085773</v>
      </c>
      <c r="D21" s="16">
        <v>7895124</v>
      </c>
      <c r="E21" s="17">
        <f>SUM(C21:D21)</f>
        <v>9980897</v>
      </c>
    </row>
    <row r="22" spans="2:5" ht="16.5" thickBot="1">
      <c r="B22" s="15" t="s">
        <v>14</v>
      </c>
      <c r="C22" s="16">
        <v>469403</v>
      </c>
      <c r="D22" s="16">
        <v>11599340</v>
      </c>
      <c r="E22" s="17">
        <f>SUM(C22:D22)</f>
        <v>12068743</v>
      </c>
    </row>
    <row r="23" spans="2:9" s="10" customFormat="1" ht="16.5" thickBot="1">
      <c r="B23" s="18" t="s">
        <v>15</v>
      </c>
      <c r="C23" s="11">
        <f>SUM(C19:C22)</f>
        <v>7469527</v>
      </c>
      <c r="D23" s="11">
        <f>SUM(D19:D22)</f>
        <v>30111294</v>
      </c>
      <c r="E23" s="12">
        <f>SUM(E19:E22)</f>
        <v>37580821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"/>
  <sheetViews>
    <sheetView tabSelected="1" zoomScale="85" zoomScaleNormal="85" zoomScalePageLayoutView="0" workbookViewId="0" topLeftCell="A1">
      <selection activeCell="B1" sqref="B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5.75">
      <c r="B1" s="28" t="s">
        <v>33</v>
      </c>
    </row>
    <row r="2" ht="16.5" thickBot="1"/>
    <row r="3" spans="2:9" ht="16.5" thickBot="1">
      <c r="B3" s="29" t="s">
        <v>0</v>
      </c>
      <c r="C3" s="30"/>
      <c r="D3" s="31"/>
      <c r="E3" s="2" t="s">
        <v>1</v>
      </c>
      <c r="I3" s="20"/>
    </row>
    <row r="4" spans="2:5" ht="16.5" thickBot="1">
      <c r="B4" s="38" t="s">
        <v>2</v>
      </c>
      <c r="C4" s="39"/>
      <c r="D4" s="40"/>
      <c r="E4" s="3">
        <v>320</v>
      </c>
    </row>
    <row r="5" spans="2:5" ht="16.5" thickBot="1">
      <c r="B5" s="38" t="s">
        <v>3</v>
      </c>
      <c r="C5" s="39"/>
      <c r="D5" s="40"/>
      <c r="E5" s="3">
        <v>313</v>
      </c>
    </row>
    <row r="6" spans="2:9" s="4" customFormat="1" ht="16.5" thickBot="1">
      <c r="B6" s="5" t="s">
        <v>4</v>
      </c>
      <c r="C6" s="32" t="s">
        <v>5</v>
      </c>
      <c r="D6" s="33"/>
      <c r="E6" s="6">
        <v>80</v>
      </c>
      <c r="F6" s="24" t="s">
        <v>34</v>
      </c>
      <c r="I6" s="21"/>
    </row>
    <row r="7" spans="2:9" s="4" customFormat="1" ht="16.5" thickBot="1">
      <c r="B7" s="5"/>
      <c r="C7" s="32" t="s">
        <v>6</v>
      </c>
      <c r="D7" s="33"/>
      <c r="E7" s="6">
        <v>247</v>
      </c>
      <c r="F7" s="24" t="s">
        <v>35</v>
      </c>
      <c r="I7" s="21"/>
    </row>
    <row r="8" spans="2:9" s="4" customFormat="1" ht="16.5" thickBot="1">
      <c r="B8" s="5"/>
      <c r="C8" s="32" t="s">
        <v>7</v>
      </c>
      <c r="D8" s="33"/>
      <c r="E8" s="6">
        <v>0</v>
      </c>
      <c r="F8" s="25"/>
      <c r="I8" s="21"/>
    </row>
    <row r="9" spans="2:6" ht="16.5" thickBot="1">
      <c r="B9" s="38" t="s">
        <v>16</v>
      </c>
      <c r="C9" s="39"/>
      <c r="D9" s="40"/>
      <c r="E9" s="3">
        <v>0</v>
      </c>
      <c r="F9" s="26"/>
    </row>
    <row r="11" ht="16.5" thickBot="1"/>
    <row r="12" spans="2:9" s="7" customFormat="1" ht="32.25" thickBot="1">
      <c r="B12" s="34" t="s">
        <v>0</v>
      </c>
      <c r="C12" s="35"/>
      <c r="D12" s="8" t="s">
        <v>23</v>
      </c>
      <c r="E12" s="8" t="s">
        <v>24</v>
      </c>
      <c r="F12" s="9" t="s">
        <v>25</v>
      </c>
      <c r="G12" s="7" t="s">
        <v>29</v>
      </c>
      <c r="I12" s="22"/>
    </row>
    <row r="13" spans="2:9" s="10" customFormat="1" ht="16.5" thickBot="1">
      <c r="B13" s="36" t="s">
        <v>8</v>
      </c>
      <c r="C13" s="37"/>
      <c r="D13" s="11">
        <f>SUM(D14:D16)</f>
        <v>464566654</v>
      </c>
      <c r="E13" s="11">
        <f>SUM(E14:E16)</f>
        <v>41964942</v>
      </c>
      <c r="F13" s="12">
        <f>SUM(F14:F16)</f>
        <v>506531596</v>
      </c>
      <c r="G13" s="23">
        <f>D13/3/SUM(E6:E7)</f>
        <v>473564.377166157</v>
      </c>
      <c r="I13" s="23"/>
    </row>
    <row r="14" spans="2:9" s="4" customFormat="1" ht="16.5" thickBot="1">
      <c r="B14" s="5" t="s">
        <v>4</v>
      </c>
      <c r="C14" s="5" t="s">
        <v>5</v>
      </c>
      <c r="D14" s="13">
        <v>168007336</v>
      </c>
      <c r="E14" s="13">
        <v>12411946</v>
      </c>
      <c r="F14" s="14">
        <f>SUM(D14:E14)</f>
        <v>180419282</v>
      </c>
      <c r="G14" s="21">
        <f>D14/3/E6</f>
        <v>700030.5666666667</v>
      </c>
      <c r="I14" s="21"/>
    </row>
    <row r="15" spans="2:9" s="4" customFormat="1" ht="16.5" thickBot="1">
      <c r="B15" s="5"/>
      <c r="C15" s="5" t="s">
        <v>6</v>
      </c>
      <c r="D15" s="13">
        <v>296559318</v>
      </c>
      <c r="E15" s="13">
        <v>29552996</v>
      </c>
      <c r="F15" s="14">
        <f>SUM(D15:E15)</f>
        <v>326112314</v>
      </c>
      <c r="G15" s="21">
        <f>D15/3/E7</f>
        <v>400215.004048583</v>
      </c>
      <c r="I15" s="21"/>
    </row>
    <row r="16" spans="2:9" s="4" customFormat="1" ht="16.5" thickBot="1">
      <c r="B16" s="5"/>
      <c r="C16" s="5" t="s">
        <v>9</v>
      </c>
      <c r="D16" s="13">
        <v>0</v>
      </c>
      <c r="E16" s="13">
        <v>0</v>
      </c>
      <c r="F16" s="14">
        <f>SUM(D16:E16)</f>
        <v>0</v>
      </c>
      <c r="I16" s="21"/>
    </row>
    <row r="18" ht="16.5" thickBot="1"/>
    <row r="19" spans="2:9" s="7" customFormat="1" ht="16.5" thickBot="1">
      <c r="B19" s="8" t="s">
        <v>26</v>
      </c>
      <c r="C19" s="8" t="s">
        <v>10</v>
      </c>
      <c r="D19" s="8" t="s">
        <v>11</v>
      </c>
      <c r="E19" s="9" t="s">
        <v>25</v>
      </c>
      <c r="I19" s="22"/>
    </row>
    <row r="20" spans="2:5" ht="32.25" thickBot="1">
      <c r="B20" s="15" t="s">
        <v>17</v>
      </c>
      <c r="C20" s="16">
        <v>2551911</v>
      </c>
      <c r="D20" s="16">
        <v>14006152</v>
      </c>
      <c r="E20" s="17">
        <f>SUM(C20:D20)</f>
        <v>16558063</v>
      </c>
    </row>
    <row r="21" spans="2:5" ht="32.25" thickBot="1">
      <c r="B21" s="15" t="s">
        <v>12</v>
      </c>
      <c r="C21" s="16">
        <v>9325820</v>
      </c>
      <c r="D21" s="16">
        <v>9738202</v>
      </c>
      <c r="E21" s="17">
        <f>SUM(C21:D21)</f>
        <v>19064022</v>
      </c>
    </row>
    <row r="22" spans="2:5" ht="51.75" customHeight="1" thickBot="1">
      <c r="B22" s="15" t="s">
        <v>13</v>
      </c>
      <c r="C22" s="16">
        <v>504215</v>
      </c>
      <c r="D22" s="16">
        <v>5111800</v>
      </c>
      <c r="E22" s="17">
        <f>SUM(C22:D22)</f>
        <v>5616015</v>
      </c>
    </row>
    <row r="23" spans="2:5" ht="16.5" thickBot="1">
      <c r="B23" s="15" t="s">
        <v>14</v>
      </c>
      <c r="C23" s="16">
        <v>30000</v>
      </c>
      <c r="D23" s="16">
        <v>696842</v>
      </c>
      <c r="E23" s="17">
        <f>SUM(C23:D23)</f>
        <v>726842</v>
      </c>
    </row>
    <row r="24" spans="2:9" s="10" customFormat="1" ht="16.5" thickBot="1">
      <c r="B24" s="18" t="s">
        <v>15</v>
      </c>
      <c r="C24" s="11">
        <f>SUM(C20:C23)</f>
        <v>12411946</v>
      </c>
      <c r="D24" s="11">
        <f>SUM(D20:D23)</f>
        <v>29552996</v>
      </c>
      <c r="E24" s="12">
        <f>SUM(E20:E23)</f>
        <v>41964942</v>
      </c>
      <c r="I24" s="23"/>
    </row>
  </sheetData>
  <sheetProtection/>
  <mergeCells count="9">
    <mergeCell ref="B9:D9"/>
    <mergeCell ref="B12:C12"/>
    <mergeCell ref="B13:C13"/>
    <mergeCell ref="B3:D3"/>
    <mergeCell ref="B4:D4"/>
    <mergeCell ref="B5:D5"/>
    <mergeCell ref="C6:D6"/>
    <mergeCell ref="C7:D7"/>
    <mergeCell ref="C8:D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2016-04-13T09:07:16Z</cp:lastPrinted>
  <dcterms:created xsi:type="dcterms:W3CDTF">2013-11-19T10:53:15Z</dcterms:created>
  <dcterms:modified xsi:type="dcterms:W3CDTF">2016-04-14T12:58:38Z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